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2"/>
  </bookViews>
  <sheets>
    <sheet name="КЦСОН" sheetId="1" r:id="rId1"/>
    <sheet name="КЦСОН рейтинг" sheetId="2" r:id="rId2"/>
    <sheet name="КЦСОН укор рейтинг" sheetId="3" r:id="rId3"/>
  </sheets>
  <definedNames>
    <definedName name="Par202" localSheetId="0">'КЦСОН'!$C$29</definedName>
    <definedName name="Par267" localSheetId="0">'КЦСОН'!$C$39</definedName>
    <definedName name="Par293" localSheetId="0">'КЦСОН'!$C$44</definedName>
    <definedName name="Par316" localSheetId="0">'КЦСОН'!$C$48</definedName>
  </definedNames>
  <calcPr fullCalcOnLoad="1"/>
</workbook>
</file>

<file path=xl/sharedStrings.xml><?xml version="1.0" encoding="utf-8"?>
<sst xmlns="http://schemas.openxmlformats.org/spreadsheetml/2006/main" count="509" uniqueCount="190">
  <si>
    <t>N п/п</t>
  </si>
  <si>
    <t>Показатели</t>
  </si>
  <si>
    <t>Единица измерения (характеристика) показателя</t>
  </si>
  <si>
    <t>Значение показателя в баллах</t>
  </si>
  <si>
    <t>КЦСОН</t>
  </si>
  <si>
    <t>Антроповский</t>
  </si>
  <si>
    <t>Буйский</t>
  </si>
  <si>
    <t>Вохомский</t>
  </si>
  <si>
    <t>Галичский</t>
  </si>
  <si>
    <t>Кадыйский</t>
  </si>
  <si>
    <t>Кологривский</t>
  </si>
  <si>
    <t>Костромской</t>
  </si>
  <si>
    <t>Кострома</t>
  </si>
  <si>
    <t>Красносельский</t>
  </si>
  <si>
    <t>Макарьевский</t>
  </si>
  <si>
    <t>Мантуровский</t>
  </si>
  <si>
    <t>Межевской</t>
  </si>
  <si>
    <t>Нейский</t>
  </si>
  <si>
    <t>Нерехтский</t>
  </si>
  <si>
    <t>Островский</t>
  </si>
  <si>
    <t>Октябрьский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</si>
  <si>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</si>
  <si>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</si>
  <si>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</si>
  <si>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</si>
  <si>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</si>
  <si>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Сусанинский</t>
  </si>
  <si>
    <t>Судиславский</t>
  </si>
  <si>
    <t>Чухломский</t>
  </si>
  <si>
    <t>Шарьинский</t>
  </si>
  <si>
    <t>Волгореченск</t>
  </si>
  <si>
    <t>I. Показатели, характеризующие открытость и доступность информации об организации социального обслуживания</t>
  </si>
  <si>
    <t>1.</t>
  </si>
  <si>
    <t>Полнота и актуальность информации об организации социального обслуживания, размещаемой на общедоступных информационных ресурсах (на информационных стендах в помещении организации, на официальных сайтах организации социального обслуживания, органов исполнительной власти в информационно-телекоммуникационной сети "Интернет" (далее - сеть "Интернет"):</t>
  </si>
  <si>
    <r>
      <rPr>
        <b/>
        <sz val="10"/>
        <color indexed="8"/>
        <rFont val="Times New Roman"/>
        <family val="1"/>
      </rPr>
      <t xml:space="preserve">Максимальное значение 3 балла (сумма значений </t>
    </r>
    <r>
      <rPr>
        <b/>
        <sz val="10"/>
        <color indexed="12"/>
        <rFont val="Times New Roman"/>
        <family val="1"/>
      </rPr>
      <t>показателей 1.1</t>
    </r>
    <r>
      <rPr>
        <b/>
        <sz val="10"/>
        <color indexed="8"/>
        <rFont val="Times New Roman"/>
        <family val="1"/>
      </rPr>
      <t xml:space="preserve"> - </t>
    </r>
    <r>
      <rPr>
        <b/>
        <sz val="10"/>
        <color indexed="12"/>
        <rFont val="Times New Roman"/>
        <family val="1"/>
      </rPr>
      <t>1.3</t>
    </r>
    <r>
      <rPr>
        <b/>
        <sz val="10"/>
        <color indexed="8"/>
        <rFont val="Times New Roman"/>
        <family val="1"/>
      </rPr>
      <t>)</t>
    </r>
  </si>
  <si>
    <t>1.1.</t>
  </si>
  <si>
    <t>"открытость и прозрачность государственных и муниципальных учреждений" - показатель рейтинга на официальном сайте для размещения информации о государственных и муниципальных учреждениях (www.bus.gov.ru) в сети "Интернет"</t>
  </si>
  <si>
    <t>баллы</t>
  </si>
  <si>
    <t>от 0 до 1</t>
  </si>
  <si>
    <t>1.2.</t>
  </si>
  <si>
    <t>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"Интернет", порядку размещения информации на официальном сайте поставщика социальных услуг в сети "Интернет", утверждаемому уполномоченным федеральным органом исполнительной власти согласно части 3 статьи 13 Федерального закона от 28 декабря 2013 г. N 442-ФЗ "Об основах социального обслуживания граждан в Российской Федерации"</t>
  </si>
  <si>
    <t>менее чем на 10%</t>
  </si>
  <si>
    <t>от 10 до 30%</t>
  </si>
  <si>
    <t>от 30 до 60%</t>
  </si>
  <si>
    <t>от 60 до 90%</t>
  </si>
  <si>
    <t>от 90 до 100%</t>
  </si>
  <si>
    <t>1.3.</t>
  </si>
  <si>
    <t>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</si>
  <si>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да/нет</t>
  </si>
  <si>
    <t>1/0</t>
  </si>
  <si>
    <t>2.</t>
  </si>
  <si>
    <t>Наличие альтернативной версии официального сайта организации социального обслуживания в сети "Интернет" для инвалидов по зрению</t>
  </si>
  <si>
    <t>3.</t>
  </si>
  <si>
    <t>Наличие дистанционных способов взаимодействия организации и получателей социальных услуг (получение информации, запись на прием и др.):</t>
  </si>
  <si>
    <r>
      <rPr>
        <b/>
        <sz val="10"/>
        <color indexed="8"/>
        <rFont val="Times New Roman"/>
        <family val="1"/>
      </rPr>
      <t xml:space="preserve">Максимальное значение 2 балла (сумма значений </t>
    </r>
    <r>
      <rPr>
        <b/>
        <sz val="10"/>
        <color indexed="12"/>
        <rFont val="Times New Roman"/>
        <family val="1"/>
      </rPr>
      <t>показателей 3.1</t>
    </r>
    <r>
      <rPr>
        <b/>
        <sz val="10"/>
        <color indexed="8"/>
        <rFont val="Times New Roman"/>
        <family val="1"/>
      </rPr>
      <t xml:space="preserve"> - </t>
    </r>
    <r>
      <rPr>
        <b/>
        <sz val="10"/>
        <color indexed="12"/>
        <rFont val="Times New Roman"/>
        <family val="1"/>
      </rPr>
      <t>3.2</t>
    </r>
    <r>
      <rPr>
        <b/>
        <sz val="10"/>
        <color indexed="8"/>
        <rFont val="Times New Roman"/>
        <family val="1"/>
      </rPr>
      <t>)</t>
    </r>
  </si>
  <si>
    <t>3.1.</t>
  </si>
  <si>
    <t>телефон</t>
  </si>
  <si>
    <t>3.2.</t>
  </si>
  <si>
    <t>электронная почта, электронные сервисы на официальном сайте организации в сети "Интернет"</t>
  </si>
  <si>
    <t>4.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</si>
  <si>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информации:</t>
  </si>
  <si>
    <r>
      <rPr>
        <b/>
        <sz val="10"/>
        <color indexed="8"/>
        <rFont val="Times New Roman"/>
        <family val="1"/>
      </rPr>
      <t xml:space="preserve">Максимальное значение 2 балла (сумма значений </t>
    </r>
    <r>
      <rPr>
        <b/>
        <sz val="10"/>
        <color indexed="12"/>
        <rFont val="Times New Roman"/>
        <family val="1"/>
      </rPr>
      <t>показателей 4.1</t>
    </r>
    <r>
      <rPr>
        <b/>
        <sz val="10"/>
        <color indexed="8"/>
        <rFont val="Times New Roman"/>
        <family val="1"/>
      </rPr>
      <t xml:space="preserve"> - </t>
    </r>
    <r>
      <rPr>
        <b/>
        <sz val="10"/>
        <color indexed="12"/>
        <rFont val="Times New Roman"/>
        <family val="1"/>
      </rPr>
      <t>4.2</t>
    </r>
    <r>
      <rPr>
        <b/>
        <sz val="10"/>
        <color indexed="8"/>
        <rFont val="Times New Roman"/>
        <family val="1"/>
      </rPr>
      <t>)</t>
    </r>
  </si>
  <si>
    <t>4.1.</t>
  </si>
  <si>
    <t>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</si>
  <si>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%</t>
  </si>
  <si>
    <t>от 0 до 1 балла; значение показателя (в %), деленное на 100</t>
  </si>
  <si>
    <t>4.2.</t>
  </si>
  <si>
    <t>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</t>
  </si>
  <si>
    <t>5.</t>
  </si>
  <si>
    <t>Наличие возможности направления заявления (жалобы), предложений и отзывов о качестве предоставления социальных услуг:</t>
  </si>
  <si>
    <r>
      <rPr>
        <b/>
        <sz val="10"/>
        <color indexed="8"/>
        <rFont val="Times New Roman"/>
        <family val="1"/>
      </rPr>
      <t xml:space="preserve">Максимальное значение 3 балла (сумма значений </t>
    </r>
    <r>
      <rPr>
        <b/>
        <sz val="10"/>
        <color indexed="12"/>
        <rFont val="Times New Roman"/>
        <family val="1"/>
      </rPr>
      <t>показателей 5.1</t>
    </r>
    <r>
      <rPr>
        <b/>
        <sz val="10"/>
        <color indexed="8"/>
        <rFont val="Times New Roman"/>
        <family val="1"/>
      </rPr>
      <t xml:space="preserve"> - </t>
    </r>
    <r>
      <rPr>
        <b/>
        <sz val="10"/>
        <color indexed="12"/>
        <rFont val="Times New Roman"/>
        <family val="1"/>
      </rPr>
      <t>5.3</t>
    </r>
    <r>
      <rPr>
        <b/>
        <sz val="10"/>
        <color indexed="8"/>
        <rFont val="Times New Roman"/>
        <family val="1"/>
      </rPr>
      <t>)</t>
    </r>
  </si>
  <si>
    <t>5.1.</t>
  </si>
  <si>
    <t>лично в организацию социального обслуживания</t>
  </si>
  <si>
    <t>возможность имеется/ отсутствует</t>
  </si>
  <si>
    <t>5.2.</t>
  </si>
  <si>
    <t>в электронной форме на официальном сайте организации социального обслуживания в сети "Интернет"</t>
  </si>
  <si>
    <t>5.3.</t>
  </si>
  <si>
    <t>по телефону/на "горячую линию" уполномоченного исполнительного органа государственной власти в сфере социального обслуживания</t>
  </si>
  <si>
    <t>6.</t>
  </si>
  <si>
    <t>Наличие информации о порядке подачи жалобы по вопросам качества оказания социальных услуг:</t>
  </si>
  <si>
    <r>
      <rPr>
        <b/>
        <sz val="10"/>
        <color indexed="8"/>
        <rFont val="Times New Roman"/>
        <family val="1"/>
      </rPr>
      <t xml:space="preserve">Максимальное значение 3 балла (сумма значений </t>
    </r>
    <r>
      <rPr>
        <b/>
        <sz val="10"/>
        <color indexed="12"/>
        <rFont val="Times New Roman"/>
        <family val="1"/>
      </rPr>
      <t>показателей 6.1</t>
    </r>
    <r>
      <rPr>
        <b/>
        <sz val="10"/>
        <color indexed="8"/>
        <rFont val="Times New Roman"/>
        <family val="1"/>
      </rPr>
      <t xml:space="preserve"> - </t>
    </r>
    <r>
      <rPr>
        <b/>
        <sz val="10"/>
        <color indexed="12"/>
        <rFont val="Times New Roman"/>
        <family val="1"/>
      </rPr>
      <t>6.3</t>
    </r>
    <r>
      <rPr>
        <b/>
        <sz val="10"/>
        <color indexed="8"/>
        <rFont val="Times New Roman"/>
        <family val="1"/>
      </rPr>
      <t>)</t>
    </r>
  </si>
  <si>
    <t>6.1.</t>
  </si>
  <si>
    <t>в общедоступных местах на информационных стендах в организации социального обслуживания</t>
  </si>
  <si>
    <t>отсутствует/ представлена частично/ представлена в полном объеме</t>
  </si>
  <si>
    <t>0/0,5/1</t>
  </si>
  <si>
    <t>6.2.</t>
  </si>
  <si>
    <t>на официальном сайте организации социального обслуживания в сети "Интернет"</t>
  </si>
  <si>
    <t>6.3.</t>
  </si>
  <si>
    <t>на официальном сайте уполномоченного исполнительного органа государственной власти в сфере социального обслуживания в сети "Интернет"</t>
  </si>
  <si>
    <t>7.</t>
  </si>
  <si>
    <t>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</si>
  <si>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II. Показатели, характеризующие комфортность условий предоставления социальных услуг и доступность их получения</t>
  </si>
  <si>
    <t>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услуг:</t>
  </si>
  <si>
    <r>
      <rPr>
        <b/>
        <sz val="10"/>
        <color indexed="8"/>
        <rFont val="Times New Roman"/>
        <family val="1"/>
      </rPr>
      <t xml:space="preserve">Максимальное значение 4 балла (сумма значений </t>
    </r>
    <r>
      <rPr>
        <b/>
        <sz val="10"/>
        <color indexed="12"/>
        <rFont val="Times New Roman"/>
        <family val="1"/>
      </rPr>
      <t>показателей 1.1</t>
    </r>
    <r>
      <rPr>
        <b/>
        <sz val="10"/>
        <color indexed="8"/>
        <rFont val="Times New Roman"/>
        <family val="1"/>
      </rPr>
      <t xml:space="preserve"> - </t>
    </r>
    <r>
      <rPr>
        <b/>
        <sz val="10"/>
        <color indexed="12"/>
        <rFont val="Times New Roman"/>
        <family val="1"/>
      </rPr>
      <t>1.4</t>
    </r>
    <r>
      <rPr>
        <b/>
        <sz val="10"/>
        <color indexed="8"/>
        <rFont val="Times New Roman"/>
        <family val="1"/>
      </rPr>
      <t>)</t>
    </r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</si>
  <si>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</si>
  <si>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оборудована/ частично оборудована/не оборудована</t>
  </si>
  <si>
    <t>1/0,5/0</t>
  </si>
  <si>
    <t>оборудование входных зон на объектах оценки для маломобильных групп населения</t>
  </si>
  <si>
    <t>доступны/частично доступны/не доступны</t>
  </si>
  <si>
    <t>наличие специально оборудованного санитарно-гигиенического помещения</t>
  </si>
  <si>
    <t>доступно/частично доступно/не доступно</t>
  </si>
  <si>
    <t>1.4.</t>
  </si>
  <si>
    <t>наличие в помещениях организации социального обслуживания видео-, аудиоинформаторов для лиц с нарушением функций слуха и зрения</t>
  </si>
  <si>
    <t>(есть/нет)</t>
  </si>
  <si>
    <t>Доля получателей услуг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</si>
  <si>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</si>
  <si>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t>Укомплектованность организации социального обслуживания специалистами, осуществляющими предоставление социальных услуг</t>
  </si>
  <si>
    <t>% от штатных единиц, установленных в штатном расписании</t>
  </si>
  <si>
    <t>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</t>
  </si>
  <si>
    <t>III. Показатели, характеризующие время ожидания предоставления социальной услуги</t>
  </si>
  <si>
    <t>Доля получателей социальных услуг, которые ожидали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</si>
  <si>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</si>
  <si>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более 30 минут</t>
  </si>
  <si>
    <t>от 15 до 30 минут</t>
  </si>
  <si>
    <t>менее 15 минут</t>
  </si>
  <si>
    <t>IV. Показатели, характеризующие доброжелательность, вежливость, компетентность работников организаций социального обслуживания</t>
  </si>
  <si>
    <t>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</si>
  <si>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</si>
  <si>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года, от общего числа работников</t>
  </si>
  <si>
    <t>V. Показатели, характеризующие удовлетворенность качеством оказания услуг</t>
  </si>
  <si>
    <t>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</si>
  <si>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Доля получателей социальных услуг, удовлетворенных условиями предоставления социальных услуг, от числа опрошенных, в том числе удовлетворенных:</t>
  </si>
  <si>
    <r>
      <rPr>
        <b/>
        <sz val="10"/>
        <color indexed="8"/>
        <rFont val="Times New Roman"/>
        <family val="1"/>
      </rPr>
      <t xml:space="preserve">среднеарифметическая величина значений </t>
    </r>
    <r>
      <rPr>
        <b/>
        <sz val="10"/>
        <color indexed="12"/>
        <rFont val="Times New Roman"/>
        <family val="1"/>
      </rPr>
      <t>показателей 2.1</t>
    </r>
    <r>
      <rPr>
        <b/>
        <sz val="10"/>
        <color indexed="8"/>
        <rFont val="Times New Roman"/>
        <family val="1"/>
      </rPr>
      <t xml:space="preserve"> - </t>
    </r>
    <r>
      <rPr>
        <b/>
        <sz val="10"/>
        <color indexed="12"/>
        <rFont val="Times New Roman"/>
        <family val="1"/>
      </rPr>
      <t>2.13</t>
    </r>
    <r>
      <rPr>
        <b/>
        <sz val="10"/>
        <color indexed="8"/>
        <rFont val="Times New Roman"/>
        <family val="1"/>
      </rPr>
      <t xml:space="preserve"> в баллах</t>
    </r>
  </si>
  <si>
    <t>2.1.</t>
  </si>
  <si>
    <t>жилым помещением</t>
  </si>
  <si>
    <t>2.2.</t>
  </si>
  <si>
    <t>наличием оборудования для предоставления социальных услуг</t>
  </si>
  <si>
    <t>2.3.</t>
  </si>
  <si>
    <t>питанием</t>
  </si>
  <si>
    <t>2.4.</t>
  </si>
  <si>
    <t>мебелью, мягким инвентарем</t>
  </si>
  <si>
    <t>2.5.</t>
  </si>
  <si>
    <t>предоставлением социально-бытовых, парикмахерских и гигиенических услуг</t>
  </si>
  <si>
    <t>2.6.</t>
  </si>
  <si>
    <t>хранением личных вещей</t>
  </si>
  <si>
    <t>2.7.</t>
  </si>
  <si>
    <t>оборудованным для инвалидов санитарно-гигиеническим помещением</t>
  </si>
  <si>
    <t>2.8.</t>
  </si>
  <si>
    <t>санитарным содержанием санитарно-технического оборудования</t>
  </si>
  <si>
    <t>2.9.</t>
  </si>
  <si>
    <t>порядком оплаты социальных услуг</t>
  </si>
  <si>
    <t>2.10.</t>
  </si>
  <si>
    <t>конфиденциальностью предоставления социальных услуг</t>
  </si>
  <si>
    <t>2.11.</t>
  </si>
  <si>
    <t>графиком посещений родственниками в организации социального обслуживания</t>
  </si>
  <si>
    <t>2.12.</t>
  </si>
  <si>
    <t>периодичностью прихода социальных работников на дом</t>
  </si>
  <si>
    <t>2.13.</t>
  </si>
  <si>
    <t>оперативностью решения вопросов</t>
  </si>
  <si>
    <t>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</si>
  <si>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</t>
  </si>
  <si>
    <t>более 5 жалоб</t>
  </si>
  <si>
    <t>менее 5 жалоб</t>
  </si>
  <si>
    <t>жалоб не зарегистрировано</t>
  </si>
  <si>
    <t>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</si>
  <si>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Итоговый балл</t>
  </si>
  <si>
    <t>Романоский</t>
  </si>
  <si>
    <t>КЦ</t>
  </si>
  <si>
    <t xml:space="preserve">Итоги независимой оценки за 2016 год </t>
  </si>
  <si>
    <t>ОГБУ "Нейский КЦСОН"</t>
  </si>
  <si>
    <t>ОГБУ "Галичский КЦСОН"</t>
  </si>
  <si>
    <t>ОГБУ "Нерехтский КЦСОН"</t>
  </si>
  <si>
    <t>ОГБУ "Островский КЦСОН"</t>
  </si>
  <si>
    <t>ОГБУ "Волгореченский КЦСОН"</t>
  </si>
  <si>
    <t>ОГБУ "Октябрьский КЦСОН"</t>
  </si>
  <si>
    <t>ОГБУ "ЦСО по г. Костроме"</t>
  </si>
  <si>
    <t>ОГБУ "Павинский КЦСОН"</t>
  </si>
  <si>
    <t>ОГБУ "Кадыйский КЦСОН"</t>
  </si>
  <si>
    <t>ГАУ КО "Мантуровский КЦСОН"</t>
  </si>
  <si>
    <t>ОГБУ "Шарьинский КЦСОН"</t>
  </si>
  <si>
    <t>ОГБУ "Судиславский КЦСОН"</t>
  </si>
  <si>
    <t>ОГБУ "Пыщугский КЦСОН"</t>
  </si>
  <si>
    <t>ОГБУ "Антроповский КЦСОН"</t>
  </si>
  <si>
    <t>ОГБУ "Поназыревский КЦСОН"</t>
  </si>
  <si>
    <t>ОГБУ "Парфеньевский КЦСОН"</t>
  </si>
  <si>
    <t>ОГБУ "Кологривский КЦСОН"</t>
  </si>
  <si>
    <t>ОГБУ "Макарьевский КЦСОН"</t>
  </si>
  <si>
    <t>ОГБУ "Красносельский КЦСОН"</t>
  </si>
  <si>
    <t>ОГБУ "Межевской КЦСОН"</t>
  </si>
  <si>
    <t>ОГБУ "Вохомский КЦСОН"</t>
  </si>
  <si>
    <t>ОГБУ "Сусанинский КЦСОН"</t>
  </si>
  <si>
    <t>Костромской КЦСОН"</t>
  </si>
  <si>
    <t>ОГБУ "Солигаличский КЦСОН"</t>
  </si>
  <si>
    <t>ОГБУ "Буйский КЦСОН"</t>
  </si>
  <si>
    <t>ОГБУ "Чухломский КЦСОН"</t>
  </si>
  <si>
    <t>ОГКУ Романовский РЦ инвалидов</t>
  </si>
  <si>
    <t>ОГКУ
«Костромской областной Центр социальной помощи семье и детям»</t>
  </si>
  <si>
    <t>значение  показателя</t>
  </si>
  <si>
    <t>балл</t>
  </si>
  <si>
    <t>средний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</si>
</sst>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24" borderId="15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2" fontId="0" fillId="0" borderId="21" xfId="0" applyNumberFormat="1" applyBorder="1" applyAlignment="1">
      <alignment/>
    </xf>
    <xf numFmtId="2" fontId="0" fillId="24" borderId="10" xfId="0" applyNumberFormat="1" applyFill="1" applyBorder="1" applyAlignment="1">
      <alignment/>
    </xf>
    <xf numFmtId="0" fontId="0" fillId="0" borderId="21" xfId="0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24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2" fontId="0" fillId="24" borderId="22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0" fontId="8" fillId="0" borderId="21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2" fontId="0" fillId="24" borderId="21" xfId="0" applyNumberFormat="1" applyFill="1" applyBorder="1" applyAlignment="1">
      <alignment/>
    </xf>
    <xf numFmtId="2" fontId="8" fillId="0" borderId="24" xfId="0" applyNumberFormat="1" applyFont="1" applyBorder="1" applyAlignment="1">
      <alignment wrapText="1"/>
    </xf>
    <xf numFmtId="2" fontId="8" fillId="0" borderId="25" xfId="0" applyNumberFormat="1" applyFont="1" applyBorder="1" applyAlignment="1">
      <alignment wrapText="1"/>
    </xf>
    <xf numFmtId="2" fontId="8" fillId="0" borderId="26" xfId="0" applyNumberFormat="1" applyFont="1" applyFill="1" applyBorder="1" applyAlignment="1">
      <alignment wrapText="1"/>
    </xf>
    <xf numFmtId="2" fontId="9" fillId="0" borderId="24" xfId="0" applyNumberFormat="1" applyFont="1" applyBorder="1" applyAlignment="1">
      <alignment wrapText="1"/>
    </xf>
    <xf numFmtId="0" fontId="0" fillId="0" borderId="21" xfId="0" applyFont="1" applyBorder="1" applyAlignment="1">
      <alignment/>
    </xf>
    <xf numFmtId="0" fontId="0" fillId="24" borderId="21" xfId="0" applyFont="1" applyFill="1" applyBorder="1" applyAlignment="1">
      <alignment/>
    </xf>
    <xf numFmtId="2" fontId="0" fillId="24" borderId="21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0" fontId="14" fillId="0" borderId="21" xfId="0" applyFont="1" applyFill="1" applyBorder="1" applyAlignment="1">
      <alignment wrapText="1"/>
    </xf>
    <xf numFmtId="2" fontId="14" fillId="0" borderId="21" xfId="0" applyNumberFormat="1" applyFont="1" applyBorder="1" applyAlignment="1">
      <alignment/>
    </xf>
    <xf numFmtId="0" fontId="10" fillId="0" borderId="21" xfId="0" applyFont="1" applyFill="1" applyBorder="1" applyAlignment="1">
      <alignment/>
    </xf>
    <xf numFmtId="2" fontId="13" fillId="0" borderId="21" xfId="0" applyNumberFormat="1" applyFont="1" applyBorder="1" applyAlignment="1">
      <alignment wrapText="1"/>
    </xf>
    <xf numFmtId="2" fontId="10" fillId="0" borderId="21" xfId="0" applyNumberFormat="1" applyFont="1" applyFill="1" applyBorder="1" applyAlignment="1">
      <alignment/>
    </xf>
    <xf numFmtId="0" fontId="1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0" fillId="0" borderId="13" xfId="42" applyNumberFormat="1" applyFont="1" applyFill="1" applyBorder="1" applyAlignment="1" applyProtection="1">
      <alignment vertical="top" wrapText="1"/>
      <protection/>
    </xf>
    <xf numFmtId="0" fontId="0" fillId="0" borderId="21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1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2" fontId="13" fillId="0" borderId="21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01D8E0D8E8AD0AD72EB6DA5F0C7D6713F31FA99F094F82BC36A82BCA53AFAFFDC498C5461194DDECE20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01D8E0D8E8AD0AD72EB6DA5F0C7D6713F31FA99F094F82BC36A82BCA53AFAFFDC498C5461194DDECE20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69"/>
  <sheetViews>
    <sheetView zoomScale="71" zoomScaleNormal="71" zoomScalePageLayoutView="0" workbookViewId="0" topLeftCell="A2">
      <pane xSplit="5" ySplit="3" topLeftCell="AA57" activePane="bottomRight" state="frozen"/>
      <selection pane="topLeft" activeCell="A2" sqref="A2"/>
      <selection pane="topRight" activeCell="F2" sqref="F2"/>
      <selection pane="bottomLeft" activeCell="A5" sqref="A5"/>
      <selection pane="bottomRight" activeCell="AB69" sqref="AB69"/>
    </sheetView>
  </sheetViews>
  <sheetFormatPr defaultColWidth="9.140625" defaultRowHeight="15"/>
  <cols>
    <col min="3" max="3" width="36.8515625" style="0" customWidth="1"/>
    <col min="4" max="4" width="21.28125" style="0" customWidth="1"/>
    <col min="5" max="5" width="14.140625" style="0" customWidth="1"/>
  </cols>
  <sheetData>
    <row r="1" ht="15" hidden="1"/>
    <row r="2" spans="2:31" ht="2.25" customHeight="1" thickBot="1">
      <c r="B2" s="57" t="s">
        <v>0</v>
      </c>
      <c r="C2" s="58" t="s">
        <v>1</v>
      </c>
      <c r="D2" s="58" t="s">
        <v>2</v>
      </c>
      <c r="E2" s="59" t="s">
        <v>3</v>
      </c>
      <c r="F2" s="60" t="s">
        <v>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2" ht="27" thickBot="1">
      <c r="B3" s="57"/>
      <c r="C3" s="58"/>
      <c r="D3" s="58"/>
      <c r="E3" s="59"/>
      <c r="F3" s="1" t="s">
        <v>5</v>
      </c>
      <c r="G3" s="2" t="s">
        <v>6</v>
      </c>
      <c r="H3" s="2" t="s">
        <v>7</v>
      </c>
      <c r="I3" s="31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1" t="s">
        <v>16</v>
      </c>
      <c r="R3" s="2" t="s">
        <v>17</v>
      </c>
      <c r="S3" s="31" t="s">
        <v>18</v>
      </c>
      <c r="T3" s="31" t="s">
        <v>19</v>
      </c>
      <c r="U3" s="2" t="s">
        <v>20</v>
      </c>
      <c r="V3" s="2" t="s">
        <v>21</v>
      </c>
      <c r="W3" s="2" t="s">
        <v>22</v>
      </c>
      <c r="X3" s="31" t="s">
        <v>23</v>
      </c>
      <c r="Y3" s="31" t="s">
        <v>24</v>
      </c>
      <c r="Z3" s="2" t="s">
        <v>25</v>
      </c>
      <c r="AA3" s="31" t="s">
        <v>26</v>
      </c>
      <c r="AB3" s="31" t="s">
        <v>27</v>
      </c>
      <c r="AC3" s="2" t="s">
        <v>28</v>
      </c>
      <c r="AD3" s="2" t="s">
        <v>29</v>
      </c>
      <c r="AE3" s="32" t="s">
        <v>30</v>
      </c>
      <c r="AF3" s="38" t="s">
        <v>156</v>
      </c>
    </row>
    <row r="4" spans="2:32" ht="32.25" customHeight="1">
      <c r="B4" s="2"/>
      <c r="C4" s="61" t="s">
        <v>31</v>
      </c>
      <c r="D4" s="61"/>
      <c r="E4" s="61"/>
      <c r="F4" s="3">
        <f aca="true" t="shared" si="0" ref="F4:AE4">F5+F13+F14+F17+F20+F24+F28</f>
        <v>13.8</v>
      </c>
      <c r="G4" s="3">
        <f t="shared" si="0"/>
        <v>10.9</v>
      </c>
      <c r="H4" s="3">
        <f t="shared" si="0"/>
        <v>14.6</v>
      </c>
      <c r="I4" s="3">
        <f t="shared" si="0"/>
        <v>14.9</v>
      </c>
      <c r="J4" s="3">
        <f t="shared" si="0"/>
        <v>14.9</v>
      </c>
      <c r="K4" s="3">
        <f t="shared" si="0"/>
        <v>13.4</v>
      </c>
      <c r="L4" s="3">
        <f t="shared" si="0"/>
        <v>10.9</v>
      </c>
      <c r="M4" s="3">
        <f t="shared" si="0"/>
        <v>14.3</v>
      </c>
      <c r="N4" s="3">
        <f t="shared" si="0"/>
        <v>13.8</v>
      </c>
      <c r="O4" s="3">
        <f t="shared" si="0"/>
        <v>14.100000000000001</v>
      </c>
      <c r="P4" s="3">
        <f t="shared" si="0"/>
        <v>13.9</v>
      </c>
      <c r="Q4" s="3">
        <f t="shared" si="0"/>
        <v>12.8</v>
      </c>
      <c r="R4" s="3">
        <f t="shared" si="0"/>
        <v>14.88</v>
      </c>
      <c r="S4" s="3">
        <f t="shared" si="0"/>
        <v>14.9</v>
      </c>
      <c r="T4" s="3">
        <f>T5+T13+T14+T17+T20+T24+T28</f>
        <v>14.9</v>
      </c>
      <c r="U4" s="3">
        <f t="shared" si="0"/>
        <v>14.9</v>
      </c>
      <c r="V4" s="3">
        <f t="shared" si="0"/>
        <v>13.4</v>
      </c>
      <c r="W4" s="3">
        <f t="shared" si="0"/>
        <v>14.280000000000001</v>
      </c>
      <c r="X4" s="3">
        <f t="shared" si="0"/>
        <v>13.3</v>
      </c>
      <c r="Y4" s="3">
        <f t="shared" si="0"/>
        <v>14.3</v>
      </c>
      <c r="Z4" s="3">
        <f t="shared" si="0"/>
        <v>12.3</v>
      </c>
      <c r="AA4" s="3">
        <f t="shared" si="0"/>
        <v>13.270000000000001</v>
      </c>
      <c r="AB4" s="3">
        <f t="shared" si="0"/>
        <v>14.8</v>
      </c>
      <c r="AC4" s="3">
        <f t="shared" si="0"/>
        <v>10.4</v>
      </c>
      <c r="AD4" s="3">
        <f t="shared" si="0"/>
        <v>13.9</v>
      </c>
      <c r="AE4" s="33">
        <f t="shared" si="0"/>
        <v>13.4</v>
      </c>
      <c r="AF4" s="39">
        <f>AF5+AF13+AF14+AF17+AF20+AF24+AF28</f>
        <v>13.9</v>
      </c>
    </row>
    <row r="5" spans="2:32" ht="140.25">
      <c r="B5" s="4" t="s">
        <v>32</v>
      </c>
      <c r="C5" s="5" t="s">
        <v>33</v>
      </c>
      <c r="D5" s="6"/>
      <c r="E5" s="7" t="s">
        <v>34</v>
      </c>
      <c r="F5" s="30">
        <f aca="true" t="shared" si="1" ref="F5:AF5">F6+F7+F8+F9+F10+F11+F12</f>
        <v>2.8</v>
      </c>
      <c r="G5" s="30">
        <f t="shared" si="1"/>
        <v>1.9</v>
      </c>
      <c r="H5" s="30">
        <f t="shared" si="1"/>
        <v>2.8</v>
      </c>
      <c r="I5" s="30">
        <f t="shared" si="1"/>
        <v>2.9</v>
      </c>
      <c r="J5" s="30">
        <f t="shared" si="1"/>
        <v>2.9</v>
      </c>
      <c r="K5" s="30">
        <f t="shared" si="1"/>
        <v>2.9</v>
      </c>
      <c r="L5" s="30">
        <f t="shared" si="1"/>
        <v>1.9</v>
      </c>
      <c r="M5" s="30">
        <f t="shared" si="1"/>
        <v>2.8</v>
      </c>
      <c r="N5" s="30">
        <f t="shared" si="1"/>
        <v>2.8</v>
      </c>
      <c r="O5" s="30">
        <f t="shared" si="1"/>
        <v>2.9</v>
      </c>
      <c r="P5" s="30">
        <f t="shared" si="1"/>
        <v>2.9</v>
      </c>
      <c r="Q5" s="30">
        <f t="shared" si="1"/>
        <v>2.8</v>
      </c>
      <c r="R5" s="30">
        <f t="shared" si="1"/>
        <v>2.9</v>
      </c>
      <c r="S5" s="30">
        <f t="shared" si="1"/>
        <v>2.9</v>
      </c>
      <c r="T5" s="30">
        <f t="shared" si="1"/>
        <v>2.9</v>
      </c>
      <c r="U5" s="30">
        <f t="shared" si="1"/>
        <v>2.9</v>
      </c>
      <c r="V5" s="30">
        <f t="shared" si="1"/>
        <v>2.9</v>
      </c>
      <c r="W5" s="30">
        <f t="shared" si="1"/>
        <v>2.8</v>
      </c>
      <c r="X5" s="30">
        <f t="shared" si="1"/>
        <v>2.8</v>
      </c>
      <c r="Y5" s="30">
        <f t="shared" si="1"/>
        <v>2.8</v>
      </c>
      <c r="Z5" s="30">
        <f t="shared" si="1"/>
        <v>2.8</v>
      </c>
      <c r="AA5" s="30">
        <f t="shared" si="1"/>
        <v>2.8</v>
      </c>
      <c r="AB5" s="30">
        <f t="shared" si="1"/>
        <v>2.8</v>
      </c>
      <c r="AC5" s="30">
        <f t="shared" si="1"/>
        <v>1.9</v>
      </c>
      <c r="AD5" s="30">
        <f t="shared" si="1"/>
        <v>2.9</v>
      </c>
      <c r="AE5" s="34">
        <f t="shared" si="1"/>
        <v>2.9</v>
      </c>
      <c r="AF5" s="30">
        <f t="shared" si="1"/>
        <v>2.5</v>
      </c>
    </row>
    <row r="6" spans="2:32" ht="89.25">
      <c r="B6" s="8" t="s">
        <v>35</v>
      </c>
      <c r="C6" s="9" t="s">
        <v>36</v>
      </c>
      <c r="D6" s="8" t="s">
        <v>37</v>
      </c>
      <c r="E6" s="10" t="s">
        <v>38</v>
      </c>
      <c r="F6" s="2">
        <v>0.9</v>
      </c>
      <c r="G6" s="2">
        <v>0.9</v>
      </c>
      <c r="H6" s="2">
        <v>0.9</v>
      </c>
      <c r="I6" s="2">
        <v>0.9</v>
      </c>
      <c r="J6" s="2">
        <v>0.9</v>
      </c>
      <c r="K6" s="2">
        <v>0.9</v>
      </c>
      <c r="L6" s="2">
        <v>0.9</v>
      </c>
      <c r="M6" s="2">
        <v>0.9</v>
      </c>
      <c r="N6" s="2">
        <v>0.9</v>
      </c>
      <c r="O6" s="2">
        <v>0.9</v>
      </c>
      <c r="P6" s="2">
        <v>0.9</v>
      </c>
      <c r="Q6" s="2">
        <v>0.9</v>
      </c>
      <c r="R6" s="2">
        <v>0.9</v>
      </c>
      <c r="S6" s="2">
        <v>0.9</v>
      </c>
      <c r="T6" s="2">
        <v>0.9</v>
      </c>
      <c r="U6" s="2">
        <v>0.9</v>
      </c>
      <c r="V6" s="2">
        <v>0.9</v>
      </c>
      <c r="W6" s="2">
        <v>0.9</v>
      </c>
      <c r="X6" s="2">
        <v>0.9</v>
      </c>
      <c r="Y6" s="2">
        <v>0.9</v>
      </c>
      <c r="Z6" s="2">
        <v>0.9</v>
      </c>
      <c r="AA6" s="2">
        <v>0.9</v>
      </c>
      <c r="AB6" s="2">
        <v>0.9</v>
      </c>
      <c r="AC6" s="2">
        <v>0.9</v>
      </c>
      <c r="AD6" s="2">
        <v>0.9</v>
      </c>
      <c r="AE6" s="35">
        <v>0.9</v>
      </c>
      <c r="AF6" s="40">
        <v>0.9</v>
      </c>
    </row>
    <row r="7" spans="2:32" ht="179.25" customHeight="1">
      <c r="B7" s="58" t="s">
        <v>39</v>
      </c>
      <c r="C7" s="65" t="s">
        <v>40</v>
      </c>
      <c r="D7" s="11" t="s">
        <v>41</v>
      </c>
      <c r="E7" s="12">
        <v>0</v>
      </c>
      <c r="F7" s="2"/>
      <c r="G7" s="2">
        <v>0</v>
      </c>
      <c r="H7" s="2"/>
      <c r="I7" s="2"/>
      <c r="J7" s="2"/>
      <c r="K7" s="2"/>
      <c r="L7" s="2">
        <v>0</v>
      </c>
      <c r="M7" s="2"/>
      <c r="N7" s="2"/>
      <c r="O7" s="2"/>
      <c r="P7" s="2"/>
      <c r="Q7" s="2"/>
      <c r="R7" s="2">
        <v>0</v>
      </c>
      <c r="S7" s="2">
        <v>0</v>
      </c>
      <c r="T7" s="2">
        <v>0</v>
      </c>
      <c r="U7" s="2">
        <v>0</v>
      </c>
      <c r="V7" s="2"/>
      <c r="W7" s="2"/>
      <c r="X7" s="2"/>
      <c r="Y7" s="2"/>
      <c r="Z7" s="2"/>
      <c r="AA7" s="2"/>
      <c r="AB7" s="2"/>
      <c r="AC7" s="2"/>
      <c r="AD7" s="2">
        <v>0</v>
      </c>
      <c r="AE7" s="35">
        <v>0</v>
      </c>
      <c r="AF7" s="30"/>
    </row>
    <row r="8" spans="2:32" ht="15">
      <c r="B8" s="58"/>
      <c r="C8" s="65"/>
      <c r="D8" s="11" t="s">
        <v>42</v>
      </c>
      <c r="E8" s="12">
        <v>0.3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5">
        <v>0</v>
      </c>
      <c r="AF8" s="30"/>
    </row>
    <row r="9" spans="2:32" ht="15">
      <c r="B9" s="58"/>
      <c r="C9" s="65"/>
      <c r="D9" s="11" t="s">
        <v>43</v>
      </c>
      <c r="E9" s="12">
        <v>0.6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5"/>
      <c r="AF9" s="30">
        <v>0.6</v>
      </c>
    </row>
    <row r="10" spans="2:32" ht="15">
      <c r="B10" s="58"/>
      <c r="C10" s="65"/>
      <c r="D10" s="11" t="s">
        <v>44</v>
      </c>
      <c r="E10" s="12">
        <v>0.9</v>
      </c>
      <c r="F10" s="2">
        <v>0.9</v>
      </c>
      <c r="G10" s="2"/>
      <c r="H10" s="2">
        <v>0.9</v>
      </c>
      <c r="I10" s="2"/>
      <c r="J10" s="2"/>
      <c r="K10" s="2"/>
      <c r="L10" s="2"/>
      <c r="M10" s="2">
        <v>0.9</v>
      </c>
      <c r="N10" s="2">
        <v>0.9</v>
      </c>
      <c r="O10" s="2"/>
      <c r="P10" s="2"/>
      <c r="Q10" s="2">
        <v>0.9</v>
      </c>
      <c r="R10" s="2"/>
      <c r="S10" s="2"/>
      <c r="T10" s="2"/>
      <c r="U10" s="2"/>
      <c r="V10" s="2"/>
      <c r="W10" s="2">
        <v>0.9</v>
      </c>
      <c r="X10" s="2">
        <v>0.9</v>
      </c>
      <c r="Y10" s="2">
        <v>0.9</v>
      </c>
      <c r="Z10" s="2">
        <v>0.9</v>
      </c>
      <c r="AA10" s="2">
        <v>0.9</v>
      </c>
      <c r="AB10" s="2">
        <v>0.9</v>
      </c>
      <c r="AC10" s="2"/>
      <c r="AD10" s="2"/>
      <c r="AE10" s="35"/>
      <c r="AF10" s="30"/>
    </row>
    <row r="11" spans="2:32" ht="15">
      <c r="B11" s="58"/>
      <c r="C11" s="65"/>
      <c r="D11" s="8" t="s">
        <v>45</v>
      </c>
      <c r="E11" s="10">
        <v>1</v>
      </c>
      <c r="F11" s="2"/>
      <c r="G11" s="2"/>
      <c r="H11" s="2"/>
      <c r="I11" s="2">
        <v>1</v>
      </c>
      <c r="J11" s="2">
        <v>1</v>
      </c>
      <c r="K11" s="2">
        <v>1</v>
      </c>
      <c r="L11" s="2">
        <v>0</v>
      </c>
      <c r="M11" s="2"/>
      <c r="N11" s="2"/>
      <c r="O11" s="2">
        <v>1</v>
      </c>
      <c r="P11" s="2">
        <v>1</v>
      </c>
      <c r="Q11" s="2"/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/>
      <c r="X11" s="2"/>
      <c r="Y11" s="2"/>
      <c r="Z11" s="2"/>
      <c r="AA11" s="2"/>
      <c r="AB11" s="2"/>
      <c r="AC11" s="2"/>
      <c r="AD11" s="2">
        <v>1</v>
      </c>
      <c r="AE11" s="35">
        <v>1</v>
      </c>
      <c r="AF11" s="30"/>
    </row>
    <row r="12" spans="2:32" ht="102">
      <c r="B12" s="8" t="s">
        <v>46</v>
      </c>
      <c r="C12" s="9" t="s">
        <v>47</v>
      </c>
      <c r="D12" s="8" t="s">
        <v>48</v>
      </c>
      <c r="E12" s="10" t="s">
        <v>49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35">
        <v>1</v>
      </c>
      <c r="AF12" s="40">
        <v>1</v>
      </c>
    </row>
    <row r="13" spans="2:32" ht="51">
      <c r="B13" s="4" t="s">
        <v>50</v>
      </c>
      <c r="C13" s="13" t="s">
        <v>51</v>
      </c>
      <c r="D13" s="4" t="s">
        <v>48</v>
      </c>
      <c r="E13" s="14" t="s">
        <v>49</v>
      </c>
      <c r="F13" s="2">
        <v>0</v>
      </c>
      <c r="G13" s="2">
        <v>0</v>
      </c>
      <c r="H13" s="2">
        <v>1</v>
      </c>
      <c r="I13" s="2">
        <v>1</v>
      </c>
      <c r="J13" s="2">
        <v>1</v>
      </c>
      <c r="K13" s="2">
        <v>0</v>
      </c>
      <c r="L13" s="2">
        <v>0</v>
      </c>
      <c r="M13" s="2">
        <v>1</v>
      </c>
      <c r="N13" s="2">
        <v>0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0</v>
      </c>
      <c r="W13" s="2">
        <v>1</v>
      </c>
      <c r="X13" s="2">
        <v>1</v>
      </c>
      <c r="Y13" s="2">
        <v>1</v>
      </c>
      <c r="Z13" s="2">
        <v>0</v>
      </c>
      <c r="AA13" s="2">
        <v>1</v>
      </c>
      <c r="AB13" s="31">
        <v>1</v>
      </c>
      <c r="AC13" s="2">
        <v>0</v>
      </c>
      <c r="AD13" s="2">
        <v>0</v>
      </c>
      <c r="AE13" s="35">
        <v>1</v>
      </c>
      <c r="AF13" s="40">
        <v>1</v>
      </c>
    </row>
    <row r="14" spans="2:32" ht="76.5">
      <c r="B14" s="4" t="s">
        <v>52</v>
      </c>
      <c r="C14" s="13" t="s">
        <v>53</v>
      </c>
      <c r="D14" s="4"/>
      <c r="E14" s="14" t="s">
        <v>54</v>
      </c>
      <c r="F14" s="2">
        <f aca="true" t="shared" si="2" ref="F14:AF14">F15+F16</f>
        <v>2</v>
      </c>
      <c r="G14" s="2">
        <f t="shared" si="2"/>
        <v>2</v>
      </c>
      <c r="H14" s="2">
        <f t="shared" si="2"/>
        <v>2</v>
      </c>
      <c r="I14" s="2">
        <f t="shared" si="2"/>
        <v>2</v>
      </c>
      <c r="J14" s="2">
        <f t="shared" si="2"/>
        <v>2</v>
      </c>
      <c r="K14" s="2">
        <f t="shared" si="2"/>
        <v>2</v>
      </c>
      <c r="L14" s="2">
        <f t="shared" si="2"/>
        <v>2</v>
      </c>
      <c r="M14" s="2">
        <f t="shared" si="2"/>
        <v>2</v>
      </c>
      <c r="N14" s="2">
        <f t="shared" si="2"/>
        <v>2</v>
      </c>
      <c r="O14" s="2">
        <f t="shared" si="2"/>
        <v>2</v>
      </c>
      <c r="P14" s="2">
        <f t="shared" si="2"/>
        <v>2</v>
      </c>
      <c r="Q14" s="2">
        <f t="shared" si="2"/>
        <v>2</v>
      </c>
      <c r="R14" s="2">
        <f t="shared" si="2"/>
        <v>2</v>
      </c>
      <c r="S14" s="2">
        <f t="shared" si="2"/>
        <v>2</v>
      </c>
      <c r="T14" s="2">
        <f t="shared" si="2"/>
        <v>2</v>
      </c>
      <c r="U14" s="2">
        <f t="shared" si="2"/>
        <v>2</v>
      </c>
      <c r="V14" s="2">
        <f t="shared" si="2"/>
        <v>2</v>
      </c>
      <c r="W14" s="2">
        <f t="shared" si="2"/>
        <v>2</v>
      </c>
      <c r="X14" s="2">
        <f t="shared" si="2"/>
        <v>2</v>
      </c>
      <c r="Y14" s="2">
        <f t="shared" si="2"/>
        <v>2</v>
      </c>
      <c r="Z14" s="2">
        <f t="shared" si="2"/>
        <v>2</v>
      </c>
      <c r="AA14" s="2">
        <f t="shared" si="2"/>
        <v>2</v>
      </c>
      <c r="AB14" s="2">
        <f t="shared" si="2"/>
        <v>2</v>
      </c>
      <c r="AC14" s="2">
        <f t="shared" si="2"/>
        <v>2</v>
      </c>
      <c r="AD14" s="2">
        <f t="shared" si="2"/>
        <v>2</v>
      </c>
      <c r="AE14" s="35">
        <f t="shared" si="2"/>
        <v>2</v>
      </c>
      <c r="AF14" s="41">
        <f t="shared" si="2"/>
        <v>2</v>
      </c>
    </row>
    <row r="15" spans="2:32" ht="15">
      <c r="B15" s="8" t="s">
        <v>55</v>
      </c>
      <c r="C15" s="9" t="s">
        <v>56</v>
      </c>
      <c r="D15" s="8" t="s">
        <v>48</v>
      </c>
      <c r="E15" s="10" t="s">
        <v>49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35">
        <v>1</v>
      </c>
      <c r="AF15" s="40">
        <v>1</v>
      </c>
    </row>
    <row r="16" spans="2:32" ht="38.25">
      <c r="B16" s="8" t="s">
        <v>57</v>
      </c>
      <c r="C16" s="9" t="s">
        <v>58</v>
      </c>
      <c r="D16" s="8" t="s">
        <v>48</v>
      </c>
      <c r="E16" s="10" t="s">
        <v>49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35">
        <v>1</v>
      </c>
      <c r="AF16" s="40">
        <v>1</v>
      </c>
    </row>
    <row r="17" spans="2:32" ht="76.5">
      <c r="B17" s="4" t="s">
        <v>59</v>
      </c>
      <c r="C17" s="13" t="s">
        <v>60</v>
      </c>
      <c r="D17" s="4"/>
      <c r="E17" s="14" t="s">
        <v>61</v>
      </c>
      <c r="F17" s="2">
        <f aca="true" t="shared" si="3" ref="F17:AF17">F18+F19</f>
        <v>2</v>
      </c>
      <c r="G17" s="2">
        <f t="shared" si="3"/>
        <v>2</v>
      </c>
      <c r="H17" s="2">
        <f t="shared" si="3"/>
        <v>1.9</v>
      </c>
      <c r="I17" s="2">
        <f t="shared" si="3"/>
        <v>2</v>
      </c>
      <c r="J17" s="2">
        <f t="shared" si="3"/>
        <v>2</v>
      </c>
      <c r="K17" s="2">
        <f t="shared" si="3"/>
        <v>1.5</v>
      </c>
      <c r="L17" s="2">
        <f t="shared" si="3"/>
        <v>2</v>
      </c>
      <c r="M17" s="2">
        <f t="shared" si="3"/>
        <v>1.5</v>
      </c>
      <c r="N17" s="2">
        <f t="shared" si="3"/>
        <v>2</v>
      </c>
      <c r="O17" s="2">
        <f t="shared" si="3"/>
        <v>1.2</v>
      </c>
      <c r="P17" s="2">
        <f t="shared" si="3"/>
        <v>1.5</v>
      </c>
      <c r="Q17" s="2">
        <f t="shared" si="3"/>
        <v>2</v>
      </c>
      <c r="R17" s="2">
        <f t="shared" si="3"/>
        <v>2</v>
      </c>
      <c r="S17" s="2">
        <f t="shared" si="3"/>
        <v>2</v>
      </c>
      <c r="T17" s="2">
        <f t="shared" si="3"/>
        <v>2</v>
      </c>
      <c r="U17" s="2">
        <f t="shared" si="3"/>
        <v>2</v>
      </c>
      <c r="V17" s="2">
        <f t="shared" si="3"/>
        <v>1.5</v>
      </c>
      <c r="W17" s="2">
        <f t="shared" si="3"/>
        <v>1.5</v>
      </c>
      <c r="X17" s="2">
        <f t="shared" si="3"/>
        <v>1.5</v>
      </c>
      <c r="Y17" s="2">
        <f t="shared" si="3"/>
        <v>1.5</v>
      </c>
      <c r="Z17" s="2">
        <f t="shared" si="3"/>
        <v>2</v>
      </c>
      <c r="AA17" s="2">
        <f t="shared" si="3"/>
        <v>1.5</v>
      </c>
      <c r="AB17" s="2">
        <f t="shared" si="3"/>
        <v>2</v>
      </c>
      <c r="AC17" s="2">
        <f t="shared" si="3"/>
        <v>1.5</v>
      </c>
      <c r="AD17" s="2">
        <f t="shared" si="3"/>
        <v>2</v>
      </c>
      <c r="AE17" s="35">
        <f t="shared" si="3"/>
        <v>1.5</v>
      </c>
      <c r="AF17" s="41">
        <f t="shared" si="3"/>
        <v>2</v>
      </c>
    </row>
    <row r="18" spans="2:32" ht="63.75">
      <c r="B18" s="8" t="s">
        <v>62</v>
      </c>
      <c r="C18" s="9" t="s">
        <v>63</v>
      </c>
      <c r="D18" s="8" t="s">
        <v>64</v>
      </c>
      <c r="E18" s="10" t="s">
        <v>65</v>
      </c>
      <c r="F18" s="2">
        <v>1</v>
      </c>
      <c r="G18" s="2">
        <v>1</v>
      </c>
      <c r="H18" s="2">
        <v>0.9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0.9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35">
        <v>1</v>
      </c>
      <c r="AF18" s="40">
        <v>1</v>
      </c>
    </row>
    <row r="19" spans="2:32" ht="89.25">
      <c r="B19" s="8" t="s">
        <v>66</v>
      </c>
      <c r="C19" s="9" t="s">
        <v>67</v>
      </c>
      <c r="D19" s="8" t="s">
        <v>64</v>
      </c>
      <c r="E19" s="10" t="s">
        <v>65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0.5</v>
      </c>
      <c r="L19" s="2">
        <v>1</v>
      </c>
      <c r="M19" s="2">
        <v>0.5</v>
      </c>
      <c r="N19" s="2">
        <v>1</v>
      </c>
      <c r="O19" s="2">
        <v>0.3</v>
      </c>
      <c r="P19" s="2">
        <v>0.5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0.5</v>
      </c>
      <c r="W19" s="2">
        <v>0.5</v>
      </c>
      <c r="X19" s="2">
        <v>0.5</v>
      </c>
      <c r="Y19" s="2">
        <v>0.5</v>
      </c>
      <c r="Z19" s="2">
        <v>1</v>
      </c>
      <c r="AA19" s="2">
        <v>0.5</v>
      </c>
      <c r="AB19" s="2">
        <v>1</v>
      </c>
      <c r="AC19" s="2">
        <v>0.5</v>
      </c>
      <c r="AD19" s="2">
        <v>1</v>
      </c>
      <c r="AE19" s="35">
        <v>0.5</v>
      </c>
      <c r="AF19" s="40">
        <v>1</v>
      </c>
    </row>
    <row r="20" spans="2:32" ht="76.5">
      <c r="B20" s="4" t="s">
        <v>68</v>
      </c>
      <c r="C20" s="13" t="s">
        <v>69</v>
      </c>
      <c r="D20" s="4"/>
      <c r="E20" s="14" t="s">
        <v>70</v>
      </c>
      <c r="F20" s="2">
        <f aca="true" t="shared" si="4" ref="F20:AF20">F21+F22+F23</f>
        <v>3</v>
      </c>
      <c r="G20" s="2">
        <f t="shared" si="4"/>
        <v>2</v>
      </c>
      <c r="H20" s="2">
        <f t="shared" si="4"/>
        <v>3</v>
      </c>
      <c r="I20" s="2">
        <f t="shared" si="4"/>
        <v>3</v>
      </c>
      <c r="J20" s="2">
        <f t="shared" si="4"/>
        <v>3</v>
      </c>
      <c r="K20" s="2">
        <f t="shared" si="4"/>
        <v>3</v>
      </c>
      <c r="L20" s="2">
        <f t="shared" si="4"/>
        <v>2</v>
      </c>
      <c r="M20" s="2">
        <f t="shared" si="4"/>
        <v>3</v>
      </c>
      <c r="N20" s="2">
        <f t="shared" si="4"/>
        <v>3</v>
      </c>
      <c r="O20" s="2">
        <f t="shared" si="4"/>
        <v>3</v>
      </c>
      <c r="P20" s="2">
        <f t="shared" si="4"/>
        <v>3</v>
      </c>
      <c r="Q20" s="2">
        <f t="shared" si="4"/>
        <v>2</v>
      </c>
      <c r="R20" s="2">
        <f t="shared" si="4"/>
        <v>3</v>
      </c>
      <c r="S20" s="2">
        <f t="shared" si="4"/>
        <v>3</v>
      </c>
      <c r="T20" s="2">
        <f t="shared" si="4"/>
        <v>3</v>
      </c>
      <c r="U20" s="2">
        <f t="shared" si="4"/>
        <v>3</v>
      </c>
      <c r="V20" s="2">
        <f t="shared" si="4"/>
        <v>3</v>
      </c>
      <c r="W20" s="2">
        <f t="shared" si="4"/>
        <v>3</v>
      </c>
      <c r="X20" s="2">
        <f t="shared" si="4"/>
        <v>3</v>
      </c>
      <c r="Y20" s="2">
        <f t="shared" si="4"/>
        <v>3</v>
      </c>
      <c r="Z20" s="2">
        <f t="shared" si="4"/>
        <v>2</v>
      </c>
      <c r="AA20" s="2">
        <f t="shared" si="4"/>
        <v>3</v>
      </c>
      <c r="AB20" s="2">
        <f t="shared" si="4"/>
        <v>3</v>
      </c>
      <c r="AC20" s="2">
        <f t="shared" si="4"/>
        <v>2</v>
      </c>
      <c r="AD20" s="2">
        <f t="shared" si="4"/>
        <v>3</v>
      </c>
      <c r="AE20" s="35">
        <f t="shared" si="4"/>
        <v>3</v>
      </c>
      <c r="AF20" s="41">
        <f t="shared" si="4"/>
        <v>3</v>
      </c>
    </row>
    <row r="21" spans="2:32" ht="25.5">
      <c r="B21" s="8" t="s">
        <v>71</v>
      </c>
      <c r="C21" s="9" t="s">
        <v>72</v>
      </c>
      <c r="D21" s="8" t="s">
        <v>73</v>
      </c>
      <c r="E21" s="10" t="s">
        <v>49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35">
        <v>1</v>
      </c>
      <c r="AF21" s="40">
        <v>1</v>
      </c>
    </row>
    <row r="22" spans="2:32" ht="38.25">
      <c r="B22" s="8" t="s">
        <v>74</v>
      </c>
      <c r="C22" s="9" t="s">
        <v>75</v>
      </c>
      <c r="D22" s="8" t="s">
        <v>73</v>
      </c>
      <c r="E22" s="10" t="s">
        <v>49</v>
      </c>
      <c r="F22" s="2">
        <v>1</v>
      </c>
      <c r="G22" s="2">
        <v>0</v>
      </c>
      <c r="H22" s="2">
        <v>1</v>
      </c>
      <c r="I22" s="2">
        <v>1</v>
      </c>
      <c r="J22" s="2">
        <v>1</v>
      </c>
      <c r="K22" s="2">
        <v>1</v>
      </c>
      <c r="L22" s="2">
        <v>0</v>
      </c>
      <c r="M22" s="2">
        <v>1</v>
      </c>
      <c r="N22" s="2">
        <v>1</v>
      </c>
      <c r="O22" s="2">
        <v>1</v>
      </c>
      <c r="P22" s="2">
        <v>1</v>
      </c>
      <c r="Q22" s="2">
        <v>0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0</v>
      </c>
      <c r="AA22" s="2">
        <v>1</v>
      </c>
      <c r="AB22" s="2">
        <v>1</v>
      </c>
      <c r="AC22" s="2">
        <v>0</v>
      </c>
      <c r="AD22" s="2">
        <v>1</v>
      </c>
      <c r="AE22" s="35">
        <v>1</v>
      </c>
      <c r="AF22" s="40">
        <v>1</v>
      </c>
    </row>
    <row r="23" spans="2:32" ht="51">
      <c r="B23" s="8" t="s">
        <v>76</v>
      </c>
      <c r="C23" s="9" t="s">
        <v>77</v>
      </c>
      <c r="D23" s="8" t="s">
        <v>73</v>
      </c>
      <c r="E23" s="10" t="s">
        <v>49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35">
        <v>1</v>
      </c>
      <c r="AF23" s="40">
        <v>1</v>
      </c>
    </row>
    <row r="24" spans="2:32" ht="76.5">
      <c r="B24" s="4" t="s">
        <v>78</v>
      </c>
      <c r="C24" s="13" t="s">
        <v>79</v>
      </c>
      <c r="D24" s="4"/>
      <c r="E24" s="14" t="s">
        <v>80</v>
      </c>
      <c r="F24" s="2">
        <f aca="true" t="shared" si="5" ref="F24:O24">F25+F26+F27</f>
        <v>3</v>
      </c>
      <c r="G24" s="2">
        <f t="shared" si="5"/>
        <v>2</v>
      </c>
      <c r="H24" s="2">
        <f t="shared" si="5"/>
        <v>3</v>
      </c>
      <c r="I24" s="2">
        <f t="shared" si="5"/>
        <v>3</v>
      </c>
      <c r="J24" s="2">
        <f t="shared" si="5"/>
        <v>3</v>
      </c>
      <c r="K24" s="2">
        <f t="shared" si="5"/>
        <v>3</v>
      </c>
      <c r="L24" s="2">
        <f t="shared" si="5"/>
        <v>2</v>
      </c>
      <c r="M24" s="2">
        <f t="shared" si="5"/>
        <v>3</v>
      </c>
      <c r="N24" s="2">
        <f t="shared" si="5"/>
        <v>3</v>
      </c>
      <c r="O24" s="2">
        <f t="shared" si="5"/>
        <v>3</v>
      </c>
      <c r="P24" s="2">
        <f aca="true" t="shared" si="6" ref="P24:AF24">P25+P26+P27</f>
        <v>2.5</v>
      </c>
      <c r="Q24" s="2">
        <f t="shared" si="6"/>
        <v>2</v>
      </c>
      <c r="R24" s="2">
        <f t="shared" si="6"/>
        <v>3</v>
      </c>
      <c r="S24" s="2">
        <f t="shared" si="6"/>
        <v>3</v>
      </c>
      <c r="T24" s="2">
        <f t="shared" si="6"/>
        <v>3</v>
      </c>
      <c r="U24" s="2">
        <f t="shared" si="6"/>
        <v>3</v>
      </c>
      <c r="V24" s="2">
        <f t="shared" si="6"/>
        <v>3</v>
      </c>
      <c r="W24" s="2">
        <f t="shared" si="6"/>
        <v>3</v>
      </c>
      <c r="X24" s="2">
        <f t="shared" si="6"/>
        <v>2</v>
      </c>
      <c r="Y24" s="2">
        <f t="shared" si="6"/>
        <v>3</v>
      </c>
      <c r="Z24" s="2">
        <f t="shared" si="6"/>
        <v>2.5</v>
      </c>
      <c r="AA24" s="2">
        <f t="shared" si="6"/>
        <v>2</v>
      </c>
      <c r="AB24" s="2">
        <f t="shared" si="6"/>
        <v>3</v>
      </c>
      <c r="AC24" s="2">
        <f t="shared" si="6"/>
        <v>2</v>
      </c>
      <c r="AD24" s="2">
        <f t="shared" si="6"/>
        <v>3</v>
      </c>
      <c r="AE24" s="35">
        <f t="shared" si="6"/>
        <v>2</v>
      </c>
      <c r="AF24" s="41">
        <f t="shared" si="6"/>
        <v>2.5</v>
      </c>
    </row>
    <row r="25" spans="2:32" ht="51">
      <c r="B25" s="8" t="s">
        <v>81</v>
      </c>
      <c r="C25" s="9" t="s">
        <v>82</v>
      </c>
      <c r="D25" s="8" t="s">
        <v>83</v>
      </c>
      <c r="E25" s="10" t="s">
        <v>84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0.5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35">
        <v>1</v>
      </c>
      <c r="AF25" s="40">
        <v>0.5</v>
      </c>
    </row>
    <row r="26" spans="2:32" ht="51">
      <c r="B26" s="8" t="s">
        <v>85</v>
      </c>
      <c r="C26" s="9" t="s">
        <v>86</v>
      </c>
      <c r="D26" s="8" t="s">
        <v>83</v>
      </c>
      <c r="E26" s="10" t="s">
        <v>84</v>
      </c>
      <c r="F26" s="2">
        <v>1</v>
      </c>
      <c r="G26" s="2">
        <v>0</v>
      </c>
      <c r="H26" s="2">
        <v>1</v>
      </c>
      <c r="I26" s="2">
        <v>1</v>
      </c>
      <c r="J26" s="2">
        <v>1</v>
      </c>
      <c r="K26" s="2">
        <v>1</v>
      </c>
      <c r="L26" s="2">
        <v>0</v>
      </c>
      <c r="M26" s="2">
        <v>1</v>
      </c>
      <c r="N26" s="2">
        <v>1</v>
      </c>
      <c r="O26" s="2">
        <v>1</v>
      </c>
      <c r="P26" s="2">
        <v>1</v>
      </c>
      <c r="Q26" s="2">
        <v>0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0</v>
      </c>
      <c r="Y26" s="2">
        <v>1</v>
      </c>
      <c r="Z26" s="2">
        <v>0.5</v>
      </c>
      <c r="AA26" s="2">
        <v>0</v>
      </c>
      <c r="AB26" s="2">
        <v>1</v>
      </c>
      <c r="AC26" s="2">
        <v>0</v>
      </c>
      <c r="AD26" s="2">
        <v>1</v>
      </c>
      <c r="AE26" s="35">
        <v>0</v>
      </c>
      <c r="AF26" s="40">
        <v>1</v>
      </c>
    </row>
    <row r="27" spans="2:32" ht="51">
      <c r="B27" s="8" t="s">
        <v>87</v>
      </c>
      <c r="C27" s="9" t="s">
        <v>88</v>
      </c>
      <c r="D27" s="8" t="s">
        <v>83</v>
      </c>
      <c r="E27" s="10" t="s">
        <v>84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35">
        <v>1</v>
      </c>
      <c r="AF27" s="40">
        <v>1</v>
      </c>
    </row>
    <row r="28" spans="2:32" ht="127.5">
      <c r="B28" s="4" t="s">
        <v>89</v>
      </c>
      <c r="C28" s="15" t="s">
        <v>90</v>
      </c>
      <c r="D28" s="4" t="s">
        <v>64</v>
      </c>
      <c r="E28" s="14" t="s">
        <v>65</v>
      </c>
      <c r="F28" s="2">
        <v>1</v>
      </c>
      <c r="G28" s="2">
        <v>1</v>
      </c>
      <c r="H28" s="2">
        <v>0.9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0.98</v>
      </c>
      <c r="S28" s="2">
        <v>1</v>
      </c>
      <c r="T28" s="2">
        <v>1</v>
      </c>
      <c r="U28" s="2">
        <v>1</v>
      </c>
      <c r="V28" s="2">
        <v>1</v>
      </c>
      <c r="W28" s="2">
        <v>0.98</v>
      </c>
      <c r="X28" s="2">
        <v>1</v>
      </c>
      <c r="Y28" s="2">
        <v>1</v>
      </c>
      <c r="Z28" s="2">
        <v>1</v>
      </c>
      <c r="AA28" s="2">
        <v>0.97</v>
      </c>
      <c r="AB28" s="2">
        <v>1</v>
      </c>
      <c r="AC28" s="2">
        <v>1</v>
      </c>
      <c r="AD28" s="2">
        <v>1</v>
      </c>
      <c r="AE28" s="35">
        <v>1</v>
      </c>
      <c r="AF28" s="40">
        <v>0.9</v>
      </c>
    </row>
    <row r="29" spans="2:32" ht="51.75" customHeight="1">
      <c r="B29" s="8"/>
      <c r="C29" s="62" t="s">
        <v>91</v>
      </c>
      <c r="D29" s="62"/>
      <c r="E29" s="62"/>
      <c r="F29" s="3">
        <f aca="true" t="shared" si="7" ref="F29:AF29">F30+F35+F36+F37+F38</f>
        <v>5.47</v>
      </c>
      <c r="G29" s="3">
        <f t="shared" si="7"/>
        <v>5.5</v>
      </c>
      <c r="H29" s="3">
        <f t="shared" si="7"/>
        <v>3.63</v>
      </c>
      <c r="I29" s="3">
        <f t="shared" si="7"/>
        <v>5.8</v>
      </c>
      <c r="J29" s="3">
        <f t="shared" si="7"/>
        <v>5.14</v>
      </c>
      <c r="K29" s="3">
        <f t="shared" si="7"/>
        <v>5.5</v>
      </c>
      <c r="L29" s="3">
        <f t="shared" si="7"/>
        <v>5.8</v>
      </c>
      <c r="M29" s="3">
        <f t="shared" si="7"/>
        <v>5.4</v>
      </c>
      <c r="N29" s="3">
        <f t="shared" si="7"/>
        <v>4.7</v>
      </c>
      <c r="O29" s="3">
        <f t="shared" si="7"/>
        <v>5.35</v>
      </c>
      <c r="P29" s="3">
        <f t="shared" si="7"/>
        <v>6</v>
      </c>
      <c r="Q29" s="3">
        <f t="shared" si="7"/>
        <v>5.4</v>
      </c>
      <c r="R29" s="3">
        <f t="shared" si="7"/>
        <v>8</v>
      </c>
      <c r="S29" s="3">
        <f t="shared" si="7"/>
        <v>5.93</v>
      </c>
      <c r="T29" s="3">
        <v>5.93</v>
      </c>
      <c r="U29" s="3">
        <f t="shared" si="7"/>
        <v>5.4</v>
      </c>
      <c r="V29" s="3">
        <f t="shared" si="7"/>
        <v>6</v>
      </c>
      <c r="W29" s="3">
        <f t="shared" si="7"/>
        <v>4.43</v>
      </c>
      <c r="X29" s="3">
        <f t="shared" si="7"/>
        <v>5.4</v>
      </c>
      <c r="Y29" s="3">
        <f t="shared" si="7"/>
        <v>5.4</v>
      </c>
      <c r="Z29" s="3">
        <f t="shared" si="7"/>
        <v>4.5</v>
      </c>
      <c r="AA29" s="3">
        <f t="shared" si="7"/>
        <v>4.82</v>
      </c>
      <c r="AB29" s="3">
        <f t="shared" si="7"/>
        <v>4.67</v>
      </c>
      <c r="AC29" s="3">
        <f t="shared" si="7"/>
        <v>4.99</v>
      </c>
      <c r="AD29" s="3">
        <f t="shared" si="7"/>
        <v>5.4</v>
      </c>
      <c r="AE29" s="3">
        <f t="shared" si="7"/>
        <v>6.46</v>
      </c>
      <c r="AF29" s="3">
        <f t="shared" si="7"/>
        <v>5.35</v>
      </c>
    </row>
    <row r="30" spans="2:32" ht="76.5">
      <c r="B30" s="4" t="s">
        <v>32</v>
      </c>
      <c r="C30" s="13" t="s">
        <v>92</v>
      </c>
      <c r="D30" s="6"/>
      <c r="E30" s="16" t="s">
        <v>93</v>
      </c>
      <c r="F30" s="2">
        <f aca="true" t="shared" si="8" ref="F30:AF30">F31+F32+F33+F34</f>
        <v>1.5</v>
      </c>
      <c r="G30" s="2">
        <f t="shared" si="8"/>
        <v>1.5</v>
      </c>
      <c r="H30" s="2">
        <f t="shared" si="8"/>
        <v>0.5</v>
      </c>
      <c r="I30" s="2">
        <f t="shared" si="8"/>
        <v>2</v>
      </c>
      <c r="J30" s="2">
        <f t="shared" si="8"/>
        <v>1.5</v>
      </c>
      <c r="K30" s="2">
        <f t="shared" si="8"/>
        <v>1.5</v>
      </c>
      <c r="L30" s="2">
        <f t="shared" si="8"/>
        <v>2</v>
      </c>
      <c r="M30" s="2">
        <f t="shared" si="8"/>
        <v>1.5</v>
      </c>
      <c r="N30" s="2">
        <f t="shared" si="8"/>
        <v>1</v>
      </c>
      <c r="O30" s="2">
        <f t="shared" si="8"/>
        <v>1.5</v>
      </c>
      <c r="P30" s="2">
        <f t="shared" si="8"/>
        <v>2</v>
      </c>
      <c r="Q30" s="2">
        <f t="shared" si="8"/>
        <v>1.5</v>
      </c>
      <c r="R30" s="2">
        <f t="shared" si="8"/>
        <v>4</v>
      </c>
      <c r="S30" s="2">
        <f t="shared" si="8"/>
        <v>2</v>
      </c>
      <c r="T30" s="2">
        <f t="shared" si="8"/>
        <v>2</v>
      </c>
      <c r="U30" s="2">
        <f t="shared" si="8"/>
        <v>1.5</v>
      </c>
      <c r="V30" s="2">
        <f t="shared" si="8"/>
        <v>2</v>
      </c>
      <c r="W30" s="2">
        <f t="shared" si="8"/>
        <v>0.5</v>
      </c>
      <c r="X30" s="2">
        <f t="shared" si="8"/>
        <v>1.5</v>
      </c>
      <c r="Y30" s="2">
        <f t="shared" si="8"/>
        <v>1.5</v>
      </c>
      <c r="Z30" s="2">
        <f t="shared" si="8"/>
        <v>0.5</v>
      </c>
      <c r="AA30" s="2">
        <f t="shared" si="8"/>
        <v>1</v>
      </c>
      <c r="AB30" s="2">
        <f t="shared" si="8"/>
        <v>1</v>
      </c>
      <c r="AC30" s="2">
        <f t="shared" si="8"/>
        <v>1</v>
      </c>
      <c r="AD30" s="2">
        <f t="shared" si="8"/>
        <v>1.5</v>
      </c>
      <c r="AE30" s="35">
        <f t="shared" si="8"/>
        <v>2.5</v>
      </c>
      <c r="AF30" s="41">
        <f t="shared" si="8"/>
        <v>1.5</v>
      </c>
    </row>
    <row r="31" spans="2:32" ht="89.25">
      <c r="B31" s="8" t="s">
        <v>35</v>
      </c>
      <c r="C31" s="9" t="s">
        <v>94</v>
      </c>
      <c r="D31" s="8" t="s">
        <v>95</v>
      </c>
      <c r="E31" s="17" t="s">
        <v>96</v>
      </c>
      <c r="F31" s="2">
        <v>0.5</v>
      </c>
      <c r="G31" s="2">
        <v>0.5</v>
      </c>
      <c r="H31" s="2">
        <v>0</v>
      </c>
      <c r="I31" s="2">
        <v>1</v>
      </c>
      <c r="J31" s="2">
        <v>0.5</v>
      </c>
      <c r="K31" s="2">
        <v>0.5</v>
      </c>
      <c r="L31" s="2">
        <v>0.5</v>
      </c>
      <c r="M31" s="2">
        <v>0.5</v>
      </c>
      <c r="N31" s="2">
        <v>0.5</v>
      </c>
      <c r="O31" s="2">
        <v>0.5</v>
      </c>
      <c r="P31" s="2">
        <v>0.5</v>
      </c>
      <c r="Q31" s="2">
        <v>0.5</v>
      </c>
      <c r="R31" s="2">
        <v>1</v>
      </c>
      <c r="S31" s="2">
        <v>0.5</v>
      </c>
      <c r="T31" s="2">
        <v>0.5</v>
      </c>
      <c r="U31" s="2">
        <v>0.5</v>
      </c>
      <c r="V31" s="2">
        <v>0.5</v>
      </c>
      <c r="W31" s="2">
        <v>0.5</v>
      </c>
      <c r="X31" s="2">
        <v>0.5</v>
      </c>
      <c r="Y31" s="2">
        <v>0.5</v>
      </c>
      <c r="Z31" s="2">
        <v>0.5</v>
      </c>
      <c r="AA31" s="2">
        <v>0.5</v>
      </c>
      <c r="AB31" s="2">
        <v>0.5</v>
      </c>
      <c r="AC31" s="2">
        <v>0.5</v>
      </c>
      <c r="AD31" s="2">
        <v>0.5</v>
      </c>
      <c r="AE31" s="35">
        <v>1</v>
      </c>
      <c r="AF31" s="40">
        <v>0.5</v>
      </c>
    </row>
    <row r="32" spans="2:32" ht="38.25">
      <c r="B32" s="8" t="s">
        <v>39</v>
      </c>
      <c r="C32" s="9" t="s">
        <v>97</v>
      </c>
      <c r="D32" s="8" t="s">
        <v>98</v>
      </c>
      <c r="E32" s="17" t="s">
        <v>96</v>
      </c>
      <c r="F32" s="2">
        <v>0.5</v>
      </c>
      <c r="G32" s="2">
        <v>0.5</v>
      </c>
      <c r="H32" s="2">
        <v>0.5</v>
      </c>
      <c r="I32" s="2">
        <v>0.5</v>
      </c>
      <c r="J32" s="2">
        <v>0.5</v>
      </c>
      <c r="K32" s="2">
        <v>0.5</v>
      </c>
      <c r="L32" s="2">
        <v>1</v>
      </c>
      <c r="M32" s="2">
        <v>0.5</v>
      </c>
      <c r="N32" s="2">
        <v>0.5</v>
      </c>
      <c r="O32" s="2">
        <v>0.5</v>
      </c>
      <c r="P32" s="2">
        <v>1</v>
      </c>
      <c r="Q32" s="2">
        <v>0.5</v>
      </c>
      <c r="R32" s="2">
        <v>1</v>
      </c>
      <c r="S32" s="2">
        <v>1</v>
      </c>
      <c r="T32" s="2">
        <v>1</v>
      </c>
      <c r="U32" s="2">
        <v>0.5</v>
      </c>
      <c r="V32" s="2">
        <v>1</v>
      </c>
      <c r="W32" s="2">
        <v>0</v>
      </c>
      <c r="X32" s="2">
        <v>0.5</v>
      </c>
      <c r="Y32" s="2">
        <v>0.5</v>
      </c>
      <c r="Z32" s="2">
        <v>0</v>
      </c>
      <c r="AA32" s="2">
        <v>0.5</v>
      </c>
      <c r="AB32" s="2">
        <v>0.5</v>
      </c>
      <c r="AC32" s="2">
        <v>0.5</v>
      </c>
      <c r="AD32" s="2">
        <v>0.5</v>
      </c>
      <c r="AE32" s="35">
        <v>1</v>
      </c>
      <c r="AF32" s="40">
        <v>0.5</v>
      </c>
    </row>
    <row r="33" spans="2:32" ht="25.5">
      <c r="B33" s="8" t="s">
        <v>46</v>
      </c>
      <c r="C33" s="9" t="s">
        <v>99</v>
      </c>
      <c r="D33" s="8" t="s">
        <v>100</v>
      </c>
      <c r="E33" s="17" t="s">
        <v>96</v>
      </c>
      <c r="F33" s="2">
        <v>0.5</v>
      </c>
      <c r="G33" s="2">
        <v>0.5</v>
      </c>
      <c r="H33" s="2">
        <v>0</v>
      </c>
      <c r="I33" s="2">
        <v>0.5</v>
      </c>
      <c r="J33" s="2">
        <v>0.5</v>
      </c>
      <c r="K33" s="2">
        <v>0.5</v>
      </c>
      <c r="L33" s="2">
        <v>0.5</v>
      </c>
      <c r="M33" s="2">
        <v>0.5</v>
      </c>
      <c r="N33" s="2">
        <v>0</v>
      </c>
      <c r="O33" s="2">
        <v>0.5</v>
      </c>
      <c r="P33" s="2">
        <v>0.5</v>
      </c>
      <c r="Q33" s="2">
        <v>0.5</v>
      </c>
      <c r="R33" s="2">
        <v>1</v>
      </c>
      <c r="S33" s="2">
        <v>0.5</v>
      </c>
      <c r="T33" s="2">
        <v>0.5</v>
      </c>
      <c r="U33" s="2">
        <v>0.5</v>
      </c>
      <c r="V33" s="2">
        <v>0.5</v>
      </c>
      <c r="W33" s="2">
        <v>0</v>
      </c>
      <c r="X33" s="2">
        <v>0.5</v>
      </c>
      <c r="Y33" s="2">
        <v>0.5</v>
      </c>
      <c r="Z33" s="2">
        <v>0</v>
      </c>
      <c r="AA33" s="2">
        <v>0</v>
      </c>
      <c r="AB33" s="2">
        <v>0</v>
      </c>
      <c r="AC33" s="2">
        <v>0</v>
      </c>
      <c r="AD33" s="2">
        <v>0.5</v>
      </c>
      <c r="AE33" s="35">
        <v>0.5</v>
      </c>
      <c r="AF33" s="40">
        <v>0.5</v>
      </c>
    </row>
    <row r="34" spans="2:32" ht="51">
      <c r="B34" s="8" t="s">
        <v>101</v>
      </c>
      <c r="C34" s="9" t="s">
        <v>102</v>
      </c>
      <c r="D34" s="8" t="s">
        <v>103</v>
      </c>
      <c r="E34" s="17" t="s">
        <v>49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35">
        <v>0</v>
      </c>
      <c r="AF34" s="40">
        <v>0</v>
      </c>
    </row>
    <row r="35" spans="2:32" ht="63.75">
      <c r="B35" s="4" t="s">
        <v>50</v>
      </c>
      <c r="C35" s="13" t="s">
        <v>104</v>
      </c>
      <c r="D35" s="4" t="s">
        <v>64</v>
      </c>
      <c r="E35" s="18" t="s">
        <v>65</v>
      </c>
      <c r="F35" s="2">
        <v>1</v>
      </c>
      <c r="G35" s="2">
        <v>1</v>
      </c>
      <c r="H35" s="2">
        <v>0.5</v>
      </c>
      <c r="I35" s="2">
        <v>0.8</v>
      </c>
      <c r="J35" s="2">
        <v>0.7</v>
      </c>
      <c r="K35" s="2">
        <v>1</v>
      </c>
      <c r="L35" s="2">
        <v>1</v>
      </c>
      <c r="M35" s="2">
        <v>0.9</v>
      </c>
      <c r="N35" s="2">
        <v>0.9</v>
      </c>
      <c r="O35" s="2">
        <v>0.85</v>
      </c>
      <c r="P35" s="2">
        <v>1</v>
      </c>
      <c r="Q35" s="2">
        <v>1</v>
      </c>
      <c r="R35" s="2">
        <v>1</v>
      </c>
      <c r="S35" s="2">
        <v>1</v>
      </c>
      <c r="T35" s="2">
        <v>1</v>
      </c>
      <c r="U35" s="2">
        <v>0.9</v>
      </c>
      <c r="V35" s="2">
        <v>1</v>
      </c>
      <c r="W35" s="2">
        <v>0.98</v>
      </c>
      <c r="X35" s="2">
        <v>0.9</v>
      </c>
      <c r="Y35" s="2">
        <v>0.9</v>
      </c>
      <c r="Z35" s="2">
        <v>1</v>
      </c>
      <c r="AA35" s="2">
        <v>0.92</v>
      </c>
      <c r="AB35" s="2">
        <v>1</v>
      </c>
      <c r="AC35" s="2">
        <v>1</v>
      </c>
      <c r="AD35" s="2">
        <v>1</v>
      </c>
      <c r="AE35" s="35">
        <v>1</v>
      </c>
      <c r="AF35" s="40">
        <v>0.92</v>
      </c>
    </row>
    <row r="36" spans="2:32" ht="63.75">
      <c r="B36" s="4" t="s">
        <v>52</v>
      </c>
      <c r="C36" s="13" t="s">
        <v>105</v>
      </c>
      <c r="D36" s="4" t="s">
        <v>103</v>
      </c>
      <c r="E36" s="18" t="s">
        <v>49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35">
        <v>1</v>
      </c>
      <c r="AF36" s="40">
        <v>1</v>
      </c>
    </row>
    <row r="37" spans="2:32" ht="63.75">
      <c r="B37" s="4" t="s">
        <v>59</v>
      </c>
      <c r="C37" s="13" t="s">
        <v>106</v>
      </c>
      <c r="D37" s="4" t="s">
        <v>107</v>
      </c>
      <c r="E37" s="18" t="s">
        <v>65</v>
      </c>
      <c r="F37" s="2">
        <v>1</v>
      </c>
      <c r="G37" s="2">
        <v>1</v>
      </c>
      <c r="H37" s="2">
        <v>0.83</v>
      </c>
      <c r="I37" s="2">
        <v>1</v>
      </c>
      <c r="J37" s="2">
        <v>0.98</v>
      </c>
      <c r="K37" s="2">
        <v>1</v>
      </c>
      <c r="L37" s="2">
        <v>0.8</v>
      </c>
      <c r="M37" s="2">
        <v>1</v>
      </c>
      <c r="N37" s="2">
        <v>0.9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0.9</v>
      </c>
      <c r="AB37" s="2">
        <v>0.91</v>
      </c>
      <c r="AC37" s="2">
        <v>1</v>
      </c>
      <c r="AD37" s="2">
        <v>0.9</v>
      </c>
      <c r="AE37" s="35">
        <v>1</v>
      </c>
      <c r="AF37" s="40">
        <v>1</v>
      </c>
    </row>
    <row r="38" spans="2:32" ht="76.5">
      <c r="B38" s="4" t="s">
        <v>68</v>
      </c>
      <c r="C38" s="13" t="s">
        <v>108</v>
      </c>
      <c r="D38" s="4" t="s">
        <v>64</v>
      </c>
      <c r="E38" s="18" t="s">
        <v>65</v>
      </c>
      <c r="F38" s="2">
        <v>0.97</v>
      </c>
      <c r="G38" s="2">
        <v>1</v>
      </c>
      <c r="H38" s="2">
        <v>0.8</v>
      </c>
      <c r="I38" s="2">
        <v>1</v>
      </c>
      <c r="J38" s="2">
        <v>0.96</v>
      </c>
      <c r="K38" s="2">
        <v>1</v>
      </c>
      <c r="L38" s="2">
        <v>1</v>
      </c>
      <c r="M38" s="2">
        <v>1</v>
      </c>
      <c r="N38" s="2">
        <v>0.9</v>
      </c>
      <c r="O38" s="2">
        <v>1</v>
      </c>
      <c r="P38" s="2">
        <v>1</v>
      </c>
      <c r="Q38" s="2">
        <v>0.9</v>
      </c>
      <c r="R38" s="2">
        <v>1</v>
      </c>
      <c r="S38" s="2">
        <v>0.93</v>
      </c>
      <c r="T38" s="2">
        <v>0.93</v>
      </c>
      <c r="U38" s="2">
        <v>1</v>
      </c>
      <c r="V38" s="2">
        <v>1</v>
      </c>
      <c r="W38" s="2">
        <v>0.95</v>
      </c>
      <c r="X38" s="2">
        <v>1</v>
      </c>
      <c r="Y38" s="2">
        <v>1</v>
      </c>
      <c r="Z38" s="2">
        <v>1</v>
      </c>
      <c r="AA38" s="2">
        <v>1</v>
      </c>
      <c r="AB38" s="2">
        <v>0.76</v>
      </c>
      <c r="AC38" s="2">
        <v>0.99</v>
      </c>
      <c r="AD38" s="2">
        <v>1</v>
      </c>
      <c r="AE38" s="35">
        <v>0.96</v>
      </c>
      <c r="AF38" s="40">
        <v>0.93</v>
      </c>
    </row>
    <row r="39" spans="2:32" ht="38.25">
      <c r="B39" s="8"/>
      <c r="C39" s="19" t="s">
        <v>109</v>
      </c>
      <c r="D39" s="20"/>
      <c r="E39" s="20"/>
      <c r="F39" s="3">
        <f aca="true" t="shared" si="9" ref="F39:AF39">F40+F41+F42+F43</f>
        <v>2</v>
      </c>
      <c r="G39" s="3">
        <f t="shared" si="9"/>
        <v>2</v>
      </c>
      <c r="H39" s="3">
        <f t="shared" si="9"/>
        <v>2</v>
      </c>
      <c r="I39" s="3">
        <f t="shared" si="9"/>
        <v>2</v>
      </c>
      <c r="J39" s="3">
        <f t="shared" si="9"/>
        <v>2</v>
      </c>
      <c r="K39" s="3">
        <f t="shared" si="9"/>
        <v>2</v>
      </c>
      <c r="L39" s="3">
        <f t="shared" si="9"/>
        <v>2</v>
      </c>
      <c r="M39" s="3">
        <f t="shared" si="9"/>
        <v>2</v>
      </c>
      <c r="N39" s="3">
        <f t="shared" si="9"/>
        <v>2</v>
      </c>
      <c r="O39" s="3">
        <f t="shared" si="9"/>
        <v>2</v>
      </c>
      <c r="P39" s="3">
        <f t="shared" si="9"/>
        <v>2</v>
      </c>
      <c r="Q39" s="3">
        <f t="shared" si="9"/>
        <v>2</v>
      </c>
      <c r="R39" s="3">
        <f t="shared" si="9"/>
        <v>2</v>
      </c>
      <c r="S39" s="3">
        <f t="shared" si="9"/>
        <v>2</v>
      </c>
      <c r="T39" s="3">
        <f>T40+T41+T42+T43</f>
        <v>2</v>
      </c>
      <c r="U39" s="3">
        <f t="shared" si="9"/>
        <v>2</v>
      </c>
      <c r="V39" s="3">
        <f t="shared" si="9"/>
        <v>2</v>
      </c>
      <c r="W39" s="3">
        <f t="shared" si="9"/>
        <v>1.9</v>
      </c>
      <c r="X39" s="3">
        <f t="shared" si="9"/>
        <v>2</v>
      </c>
      <c r="Y39" s="3">
        <f t="shared" si="9"/>
        <v>1.3</v>
      </c>
      <c r="Z39" s="3">
        <f t="shared" si="9"/>
        <v>2</v>
      </c>
      <c r="AA39" s="3">
        <f t="shared" si="9"/>
        <v>1.72</v>
      </c>
      <c r="AB39" s="3">
        <f t="shared" si="9"/>
        <v>2</v>
      </c>
      <c r="AC39" s="3">
        <f t="shared" si="9"/>
        <v>2</v>
      </c>
      <c r="AD39" s="3">
        <f t="shared" si="9"/>
        <v>2</v>
      </c>
      <c r="AE39" s="33">
        <f t="shared" si="9"/>
        <v>2</v>
      </c>
      <c r="AF39" s="39">
        <f t="shared" si="9"/>
        <v>2</v>
      </c>
    </row>
    <row r="40" spans="2:32" ht="76.5">
      <c r="B40" s="4" t="s">
        <v>32</v>
      </c>
      <c r="C40" s="13" t="s">
        <v>110</v>
      </c>
      <c r="D40" s="6" t="s">
        <v>64</v>
      </c>
      <c r="E40" s="16" t="s">
        <v>65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0.9</v>
      </c>
      <c r="X40" s="2">
        <v>1</v>
      </c>
      <c r="Y40" s="2">
        <v>0.8</v>
      </c>
      <c r="Z40" s="2">
        <v>1</v>
      </c>
      <c r="AA40" s="2">
        <v>0.72</v>
      </c>
      <c r="AB40" s="2">
        <v>1</v>
      </c>
      <c r="AC40" s="2">
        <v>1</v>
      </c>
      <c r="AD40" s="2">
        <v>1</v>
      </c>
      <c r="AE40" s="35">
        <v>1</v>
      </c>
      <c r="AF40" s="40">
        <v>1</v>
      </c>
    </row>
    <row r="41" spans="2:32" ht="71.25" customHeight="1">
      <c r="B41" s="63" t="s">
        <v>50</v>
      </c>
      <c r="C41" s="64" t="s">
        <v>111</v>
      </c>
      <c r="D41" s="21" t="s">
        <v>112</v>
      </c>
      <c r="E41" s="22">
        <v>0</v>
      </c>
      <c r="F41" s="2"/>
      <c r="G41" s="2">
        <v>0</v>
      </c>
      <c r="H41" s="2">
        <v>0</v>
      </c>
      <c r="I41" s="2"/>
      <c r="J41" s="2">
        <v>0</v>
      </c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>
        <v>0</v>
      </c>
      <c r="Y41" s="2"/>
      <c r="Z41" s="2">
        <v>0</v>
      </c>
      <c r="AA41" s="2"/>
      <c r="AB41" s="2"/>
      <c r="AC41" s="2">
        <v>0</v>
      </c>
      <c r="AD41" s="2"/>
      <c r="AE41" s="35"/>
      <c r="AF41" s="30"/>
    </row>
    <row r="42" spans="2:32" ht="15">
      <c r="B42" s="63"/>
      <c r="C42" s="64"/>
      <c r="D42" s="11" t="s">
        <v>113</v>
      </c>
      <c r="E42" s="23">
        <v>0.5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0.5</v>
      </c>
      <c r="Z42" s="2"/>
      <c r="AA42" s="2"/>
      <c r="AB42" s="2"/>
      <c r="AC42" s="2"/>
      <c r="AD42" s="2"/>
      <c r="AE42" s="35"/>
      <c r="AF42" s="30"/>
    </row>
    <row r="43" spans="2:32" ht="15">
      <c r="B43" s="63"/>
      <c r="C43" s="64"/>
      <c r="D43" s="8" t="s">
        <v>114</v>
      </c>
      <c r="E43" s="17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/>
      <c r="Z43" s="2">
        <v>1</v>
      </c>
      <c r="AA43" s="2">
        <v>1</v>
      </c>
      <c r="AB43" s="2">
        <v>1</v>
      </c>
      <c r="AC43" s="2">
        <v>1</v>
      </c>
      <c r="AD43" s="2">
        <v>1</v>
      </c>
      <c r="AE43" s="35">
        <v>1</v>
      </c>
      <c r="AF43" s="40">
        <v>1</v>
      </c>
    </row>
    <row r="44" spans="2:32" ht="51.75" customHeight="1">
      <c r="B44" s="8"/>
      <c r="C44" s="62" t="s">
        <v>115</v>
      </c>
      <c r="D44" s="62"/>
      <c r="E44" s="62"/>
      <c r="F44" s="3">
        <f aca="true" t="shared" si="10" ref="F44:AF44">F45+F46+F47</f>
        <v>2.32</v>
      </c>
      <c r="G44" s="3">
        <f t="shared" si="10"/>
        <v>2.4</v>
      </c>
      <c r="H44" s="3">
        <f t="shared" si="10"/>
        <v>2.33</v>
      </c>
      <c r="I44" s="3">
        <f t="shared" si="10"/>
        <v>2.7</v>
      </c>
      <c r="J44" s="3">
        <f t="shared" si="10"/>
        <v>2.3</v>
      </c>
      <c r="K44" s="3">
        <f t="shared" si="10"/>
        <v>2.1</v>
      </c>
      <c r="L44" s="3">
        <f t="shared" si="10"/>
        <v>3</v>
      </c>
      <c r="M44" s="3">
        <f t="shared" si="10"/>
        <v>2.8</v>
      </c>
      <c r="N44" s="3">
        <f t="shared" si="10"/>
        <v>2.3</v>
      </c>
      <c r="O44" s="3">
        <f t="shared" si="10"/>
        <v>2.06</v>
      </c>
      <c r="P44" s="3">
        <f t="shared" si="10"/>
        <v>2.7</v>
      </c>
      <c r="Q44" s="3">
        <f t="shared" si="10"/>
        <v>2.3</v>
      </c>
      <c r="R44" s="3">
        <f t="shared" si="10"/>
        <v>3</v>
      </c>
      <c r="S44" s="3">
        <f t="shared" si="10"/>
        <v>2.48</v>
      </c>
      <c r="T44" s="3">
        <f>T45+T46+T47</f>
        <v>2.48</v>
      </c>
      <c r="U44" s="3">
        <f t="shared" si="10"/>
        <v>2.5</v>
      </c>
      <c r="V44" s="3">
        <f t="shared" si="10"/>
        <v>2.8</v>
      </c>
      <c r="W44" s="3">
        <f t="shared" si="10"/>
        <v>2.7</v>
      </c>
      <c r="X44" s="3">
        <f t="shared" si="10"/>
        <v>2.8</v>
      </c>
      <c r="Y44" s="3">
        <f t="shared" si="10"/>
        <v>2.8</v>
      </c>
      <c r="Z44" s="3">
        <f t="shared" si="10"/>
        <v>2.4</v>
      </c>
      <c r="AA44" s="3">
        <f t="shared" si="10"/>
        <v>2.19</v>
      </c>
      <c r="AB44" s="3">
        <f t="shared" si="10"/>
        <v>2.39</v>
      </c>
      <c r="AC44" s="3">
        <f t="shared" si="10"/>
        <v>2.5</v>
      </c>
      <c r="AD44" s="3">
        <f t="shared" si="10"/>
        <v>2.4</v>
      </c>
      <c r="AE44" s="33">
        <f t="shared" si="10"/>
        <v>2.8</v>
      </c>
      <c r="AF44" s="39">
        <f t="shared" si="10"/>
        <v>2.85</v>
      </c>
    </row>
    <row r="45" spans="2:32" ht="76.5">
      <c r="B45" s="4" t="s">
        <v>32</v>
      </c>
      <c r="C45" s="13" t="s">
        <v>116</v>
      </c>
      <c r="D45" s="6" t="s">
        <v>64</v>
      </c>
      <c r="E45" s="16" t="s">
        <v>65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35">
        <v>0.9</v>
      </c>
      <c r="AF45" s="40">
        <v>1</v>
      </c>
    </row>
    <row r="46" spans="2:32" ht="63.75">
      <c r="B46" s="4" t="s">
        <v>50</v>
      </c>
      <c r="C46" s="13" t="s">
        <v>117</v>
      </c>
      <c r="D46" s="4" t="s">
        <v>64</v>
      </c>
      <c r="E46" s="18" t="s">
        <v>65</v>
      </c>
      <c r="F46" s="2">
        <v>1</v>
      </c>
      <c r="G46" s="2">
        <v>1</v>
      </c>
      <c r="H46" s="2">
        <v>0.9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0.9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0.96</v>
      </c>
      <c r="AC46" s="2">
        <v>1</v>
      </c>
      <c r="AD46" s="2">
        <v>1</v>
      </c>
      <c r="AE46" s="35">
        <v>1</v>
      </c>
      <c r="AF46" s="40">
        <v>0.87</v>
      </c>
    </row>
    <row r="47" spans="2:32" ht="114.75">
      <c r="B47" s="4" t="s">
        <v>52</v>
      </c>
      <c r="C47" s="13" t="s">
        <v>118</v>
      </c>
      <c r="D47" s="4" t="s">
        <v>64</v>
      </c>
      <c r="E47" s="18" t="s">
        <v>65</v>
      </c>
      <c r="F47" s="2">
        <v>0.32</v>
      </c>
      <c r="G47" s="2">
        <v>0.4</v>
      </c>
      <c r="H47" s="2">
        <v>0.43</v>
      </c>
      <c r="I47" s="2">
        <v>0.7</v>
      </c>
      <c r="J47" s="2">
        <v>0.3</v>
      </c>
      <c r="K47" s="2">
        <v>0.1</v>
      </c>
      <c r="L47" s="2">
        <v>1</v>
      </c>
      <c r="M47" s="2">
        <v>0.8</v>
      </c>
      <c r="N47" s="2">
        <v>0.3</v>
      </c>
      <c r="O47" s="2">
        <v>0.16</v>
      </c>
      <c r="P47" s="2">
        <v>0.7</v>
      </c>
      <c r="Q47" s="2">
        <v>0.30000000000000004</v>
      </c>
      <c r="R47" s="2">
        <v>1</v>
      </c>
      <c r="S47" s="2">
        <v>0.48</v>
      </c>
      <c r="T47" s="2">
        <v>0.48</v>
      </c>
      <c r="U47" s="2">
        <v>0.5</v>
      </c>
      <c r="V47" s="2">
        <v>0.8</v>
      </c>
      <c r="W47" s="2">
        <v>0.7</v>
      </c>
      <c r="X47" s="2">
        <v>0.8</v>
      </c>
      <c r="Y47" s="2">
        <v>0.8</v>
      </c>
      <c r="Z47" s="2">
        <v>0.4</v>
      </c>
      <c r="AA47" s="2">
        <v>0.19</v>
      </c>
      <c r="AB47" s="2">
        <v>0.43</v>
      </c>
      <c r="AC47" s="2">
        <v>0.5</v>
      </c>
      <c r="AD47" s="2">
        <v>0.4</v>
      </c>
      <c r="AE47" s="35">
        <v>0.9</v>
      </c>
      <c r="AF47" s="40">
        <v>0.98</v>
      </c>
    </row>
    <row r="48" spans="2:32" ht="39" customHeight="1">
      <c r="B48" s="8"/>
      <c r="C48" s="62" t="s">
        <v>119</v>
      </c>
      <c r="D48" s="62"/>
      <c r="E48" s="62"/>
      <c r="F48" s="29">
        <f aca="true" t="shared" si="11" ref="F48:AF48">F49+F50+F64+F65+F66+F67+F68</f>
        <v>4.923076923076923</v>
      </c>
      <c r="G48" s="29">
        <f t="shared" si="11"/>
        <v>4.992307692307692</v>
      </c>
      <c r="H48" s="29">
        <f t="shared" si="11"/>
        <v>4.553846153846154</v>
      </c>
      <c r="I48" s="29">
        <f t="shared" si="11"/>
        <v>4.992307692307692</v>
      </c>
      <c r="J48" s="29">
        <f t="shared" si="11"/>
        <v>4.731538461538461</v>
      </c>
      <c r="K48" s="29">
        <f t="shared" si="11"/>
        <v>4.992307692307692</v>
      </c>
      <c r="L48" s="29">
        <f t="shared" si="11"/>
        <v>4.668461538461538</v>
      </c>
      <c r="M48" s="29">
        <f t="shared" si="11"/>
        <v>4.653846153846154</v>
      </c>
      <c r="N48" s="29">
        <f t="shared" si="11"/>
        <v>4.815384615384616</v>
      </c>
      <c r="O48" s="29">
        <f t="shared" si="11"/>
        <v>4.1499999999999995</v>
      </c>
      <c r="P48" s="29">
        <f t="shared" si="11"/>
        <v>5</v>
      </c>
      <c r="Q48" s="29">
        <f t="shared" si="11"/>
        <v>4.753846153846154</v>
      </c>
      <c r="R48" s="29">
        <f t="shared" si="11"/>
        <v>5</v>
      </c>
      <c r="S48" s="29">
        <f t="shared" si="11"/>
        <v>4.915384615384616</v>
      </c>
      <c r="T48" s="29">
        <f>T49+T50+T64+T65+T66+T67+T68</f>
        <v>4.915384615384616</v>
      </c>
      <c r="U48" s="29">
        <f t="shared" si="11"/>
        <v>4.7615384615384615</v>
      </c>
      <c r="V48" s="29">
        <f t="shared" si="11"/>
        <v>4.953846153846154</v>
      </c>
      <c r="W48" s="29">
        <f t="shared" si="11"/>
        <v>4.696153846153846</v>
      </c>
      <c r="X48" s="29">
        <f t="shared" si="11"/>
        <v>4.723076923076923</v>
      </c>
      <c r="Y48" s="29">
        <f t="shared" si="11"/>
        <v>4.7153846153846155</v>
      </c>
      <c r="Z48" s="29">
        <f t="shared" si="11"/>
        <v>4.6923076923076925</v>
      </c>
      <c r="AA48" s="29">
        <f t="shared" si="11"/>
        <v>4.711538461538462</v>
      </c>
      <c r="AB48" s="29">
        <f t="shared" si="11"/>
        <v>4.815384615384615</v>
      </c>
      <c r="AC48" s="29">
        <f t="shared" si="11"/>
        <v>4.734615384615385</v>
      </c>
      <c r="AD48" s="29">
        <f t="shared" si="11"/>
        <v>5</v>
      </c>
      <c r="AE48" s="36">
        <f t="shared" si="11"/>
        <v>4.930769230769231</v>
      </c>
      <c r="AF48" s="42">
        <f t="shared" si="11"/>
        <v>4.74</v>
      </c>
    </row>
    <row r="49" spans="2:32" ht="76.5">
      <c r="B49" s="4" t="s">
        <v>32</v>
      </c>
      <c r="C49" s="13" t="s">
        <v>120</v>
      </c>
      <c r="D49" s="6" t="s">
        <v>64</v>
      </c>
      <c r="E49" s="16" t="s">
        <v>65</v>
      </c>
      <c r="F49" s="2">
        <v>0.98</v>
      </c>
      <c r="G49" s="2">
        <v>1</v>
      </c>
      <c r="H49" s="2">
        <v>0.8</v>
      </c>
      <c r="I49" s="2">
        <v>1</v>
      </c>
      <c r="J49" s="2">
        <v>0.83</v>
      </c>
      <c r="K49" s="2">
        <v>1</v>
      </c>
      <c r="L49" s="2">
        <v>0.75</v>
      </c>
      <c r="M49" s="2">
        <v>0.8</v>
      </c>
      <c r="N49" s="2">
        <v>0.9</v>
      </c>
      <c r="O49" s="2">
        <v>0.57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0.8</v>
      </c>
      <c r="V49" s="2">
        <v>1</v>
      </c>
      <c r="W49" s="2">
        <v>0.9</v>
      </c>
      <c r="X49" s="2">
        <v>0.8</v>
      </c>
      <c r="Y49" s="2">
        <v>0.8</v>
      </c>
      <c r="Z49" s="2">
        <v>0.96</v>
      </c>
      <c r="AA49" s="2">
        <v>0.89</v>
      </c>
      <c r="AB49" s="2">
        <v>1</v>
      </c>
      <c r="AC49" s="2">
        <v>1</v>
      </c>
      <c r="AD49" s="2">
        <v>1</v>
      </c>
      <c r="AE49" s="35">
        <v>1</v>
      </c>
      <c r="AF49" s="40">
        <v>0.98</v>
      </c>
    </row>
    <row r="50" spans="2:32" ht="76.5">
      <c r="B50" s="4" t="s">
        <v>50</v>
      </c>
      <c r="C50" s="13" t="s">
        <v>121</v>
      </c>
      <c r="D50" s="4" t="s">
        <v>64</v>
      </c>
      <c r="E50" s="18" t="s">
        <v>122</v>
      </c>
      <c r="F50" s="28">
        <f>(F51+F52+F53+F54+F55+F56+F57+F58+F59+F60+F61+F62+F63)/13</f>
        <v>0.9830769230769233</v>
      </c>
      <c r="G50" s="28">
        <f aca="true" t="shared" si="12" ref="G50:AF50">(G51+G52+G53+G54+G55+G56+G57+G58+G59+G60+G61+G62+G63)/13</f>
        <v>0.9923076923076923</v>
      </c>
      <c r="H50" s="28">
        <f t="shared" si="12"/>
        <v>0.8438461538461539</v>
      </c>
      <c r="I50" s="28">
        <f t="shared" si="12"/>
        <v>0.9923076923076923</v>
      </c>
      <c r="J50" s="28">
        <f t="shared" si="12"/>
        <v>0.9615384615384616</v>
      </c>
      <c r="K50" s="28">
        <f t="shared" si="12"/>
        <v>0.9923076923076923</v>
      </c>
      <c r="L50" s="28">
        <f t="shared" si="12"/>
        <v>0.9984615384615385</v>
      </c>
      <c r="M50" s="28">
        <f t="shared" si="12"/>
        <v>0.8538461538461539</v>
      </c>
      <c r="N50" s="28">
        <f t="shared" si="12"/>
        <v>0.9153846153846155</v>
      </c>
      <c r="O50" s="28">
        <f t="shared" si="12"/>
        <v>0.8999999999999999</v>
      </c>
      <c r="P50" s="28">
        <f t="shared" si="12"/>
        <v>1</v>
      </c>
      <c r="Q50" s="28">
        <f t="shared" si="12"/>
        <v>0.8538461538461538</v>
      </c>
      <c r="R50" s="28">
        <f t="shared" si="12"/>
        <v>1</v>
      </c>
      <c r="S50" s="28">
        <f t="shared" si="12"/>
        <v>0.9153846153846155</v>
      </c>
      <c r="T50" s="28">
        <f t="shared" si="12"/>
        <v>0.9153846153846155</v>
      </c>
      <c r="U50" s="28">
        <f t="shared" si="12"/>
        <v>0.9615384615384616</v>
      </c>
      <c r="V50" s="28">
        <f t="shared" si="12"/>
        <v>0.9538461538461539</v>
      </c>
      <c r="W50" s="28">
        <f t="shared" si="12"/>
        <v>0.8461538461538463</v>
      </c>
      <c r="X50" s="28">
        <f t="shared" si="12"/>
        <v>0.9230769230769231</v>
      </c>
      <c r="Y50" s="28">
        <f t="shared" si="12"/>
        <v>0.9153846153846155</v>
      </c>
      <c r="Z50" s="28">
        <f t="shared" si="12"/>
        <v>0.7323076923076923</v>
      </c>
      <c r="AA50" s="28">
        <f t="shared" si="12"/>
        <v>0.8415384615384617</v>
      </c>
      <c r="AB50" s="28">
        <f t="shared" si="12"/>
        <v>0.8153846153846154</v>
      </c>
      <c r="AC50" s="28">
        <f t="shared" si="12"/>
        <v>0.7346153846153847</v>
      </c>
      <c r="AD50" s="28">
        <f t="shared" si="12"/>
        <v>1</v>
      </c>
      <c r="AE50" s="37">
        <f t="shared" si="12"/>
        <v>0.9307692307692306</v>
      </c>
      <c r="AF50" s="28">
        <f t="shared" si="12"/>
        <v>1</v>
      </c>
    </row>
    <row r="51" spans="2:32" ht="63.75">
      <c r="B51" s="8" t="s">
        <v>123</v>
      </c>
      <c r="C51" s="9" t="s">
        <v>124</v>
      </c>
      <c r="D51" s="8" t="s">
        <v>64</v>
      </c>
      <c r="E51" s="17" t="s">
        <v>65</v>
      </c>
      <c r="F51" s="2">
        <v>0.98</v>
      </c>
      <c r="G51" s="2">
        <v>1</v>
      </c>
      <c r="H51" s="2">
        <v>0.8</v>
      </c>
      <c r="I51" s="2">
        <v>1</v>
      </c>
      <c r="J51" s="2">
        <v>1</v>
      </c>
      <c r="K51" s="2">
        <v>1</v>
      </c>
      <c r="L51" s="2">
        <v>1</v>
      </c>
      <c r="M51" s="2">
        <v>0.9</v>
      </c>
      <c r="N51" s="2">
        <v>1</v>
      </c>
      <c r="O51" s="2">
        <v>1</v>
      </c>
      <c r="P51" s="2">
        <v>1</v>
      </c>
      <c r="Q51" s="2">
        <v>0.9</v>
      </c>
      <c r="R51" s="2">
        <v>1</v>
      </c>
      <c r="S51" s="2">
        <v>1</v>
      </c>
      <c r="T51" s="2">
        <v>1</v>
      </c>
      <c r="U51" s="2">
        <v>0.9</v>
      </c>
      <c r="V51" s="2">
        <v>0.9</v>
      </c>
      <c r="W51" s="2">
        <v>0.9</v>
      </c>
      <c r="X51" s="2">
        <v>1</v>
      </c>
      <c r="Y51" s="2">
        <v>1</v>
      </c>
      <c r="Z51" s="2">
        <v>0.8</v>
      </c>
      <c r="AA51" s="2">
        <v>1</v>
      </c>
      <c r="AB51" s="2">
        <v>0.8</v>
      </c>
      <c r="AC51" s="2">
        <v>0.8</v>
      </c>
      <c r="AD51" s="2">
        <v>1</v>
      </c>
      <c r="AE51" s="35">
        <v>1</v>
      </c>
      <c r="AF51" s="40">
        <v>1</v>
      </c>
    </row>
    <row r="52" spans="2:32" ht="63.75">
      <c r="B52" s="8" t="s">
        <v>125</v>
      </c>
      <c r="C52" s="9" t="s">
        <v>126</v>
      </c>
      <c r="D52" s="8" t="s">
        <v>64</v>
      </c>
      <c r="E52" s="17" t="s">
        <v>65</v>
      </c>
      <c r="F52" s="2">
        <v>1</v>
      </c>
      <c r="G52" s="2">
        <v>1</v>
      </c>
      <c r="H52" s="2">
        <v>0.8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N52" s="2">
        <v>1</v>
      </c>
      <c r="O52" s="2">
        <v>0.6</v>
      </c>
      <c r="P52" s="2">
        <v>1</v>
      </c>
      <c r="Q52" s="2">
        <v>0.9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0.5</v>
      </c>
      <c r="AA52" s="2">
        <v>0.8</v>
      </c>
      <c r="AB52" s="2">
        <v>1</v>
      </c>
      <c r="AC52" s="2">
        <v>1</v>
      </c>
      <c r="AD52" s="2">
        <v>1</v>
      </c>
      <c r="AE52" s="35">
        <v>0.9</v>
      </c>
      <c r="AF52" s="40">
        <v>1</v>
      </c>
    </row>
    <row r="53" spans="2:32" ht="63.75">
      <c r="B53" s="8" t="s">
        <v>127</v>
      </c>
      <c r="C53" s="9" t="s">
        <v>128</v>
      </c>
      <c r="D53" s="8" t="s">
        <v>64</v>
      </c>
      <c r="E53" s="17" t="s">
        <v>65</v>
      </c>
      <c r="F53" s="2">
        <v>1</v>
      </c>
      <c r="G53" s="2">
        <v>1</v>
      </c>
      <c r="H53" s="2">
        <v>0.99</v>
      </c>
      <c r="I53" s="2">
        <v>1</v>
      </c>
      <c r="J53" s="2">
        <v>1</v>
      </c>
      <c r="K53" s="2">
        <v>0.9</v>
      </c>
      <c r="L53" s="2">
        <v>1</v>
      </c>
      <c r="M53" s="2">
        <v>1</v>
      </c>
      <c r="N53" s="2">
        <v>1</v>
      </c>
      <c r="O53" s="2">
        <v>0.9</v>
      </c>
      <c r="P53" s="2">
        <v>1</v>
      </c>
      <c r="Q53" s="2">
        <v>0.8</v>
      </c>
      <c r="R53" s="2">
        <v>1</v>
      </c>
      <c r="S53" s="2">
        <v>0.9</v>
      </c>
      <c r="T53" s="2">
        <v>0.9</v>
      </c>
      <c r="U53" s="2">
        <v>1</v>
      </c>
      <c r="V53" s="2">
        <v>0.8</v>
      </c>
      <c r="W53" s="2">
        <v>1</v>
      </c>
      <c r="X53" s="2">
        <v>0.9</v>
      </c>
      <c r="Y53" s="2">
        <v>1</v>
      </c>
      <c r="Z53" s="2">
        <v>0.8</v>
      </c>
      <c r="AA53" s="2">
        <v>0.8</v>
      </c>
      <c r="AB53" s="2">
        <v>0.8</v>
      </c>
      <c r="AC53" s="2">
        <v>0.8</v>
      </c>
      <c r="AD53" s="2">
        <v>1</v>
      </c>
      <c r="AE53" s="35">
        <v>0.8</v>
      </c>
      <c r="AF53" s="40">
        <v>1</v>
      </c>
    </row>
    <row r="54" spans="2:32" ht="63.75">
      <c r="B54" s="8" t="s">
        <v>129</v>
      </c>
      <c r="C54" s="9" t="s">
        <v>130</v>
      </c>
      <c r="D54" s="8" t="s">
        <v>64</v>
      </c>
      <c r="E54" s="17" t="s">
        <v>65</v>
      </c>
      <c r="F54" s="2">
        <v>0.98</v>
      </c>
      <c r="G54" s="2">
        <v>1</v>
      </c>
      <c r="H54" s="2">
        <v>0.8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0.9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1</v>
      </c>
      <c r="U54" s="2">
        <v>0.8</v>
      </c>
      <c r="V54" s="2">
        <v>1</v>
      </c>
      <c r="W54" s="2">
        <v>0.9</v>
      </c>
      <c r="X54" s="2">
        <v>0.8</v>
      </c>
      <c r="Y54" s="2">
        <v>0.9</v>
      </c>
      <c r="Z54" s="2">
        <v>0.96</v>
      </c>
      <c r="AA54" s="2">
        <v>0.5</v>
      </c>
      <c r="AB54" s="2">
        <v>1</v>
      </c>
      <c r="AC54" s="2">
        <v>1</v>
      </c>
      <c r="AD54" s="2">
        <v>1</v>
      </c>
      <c r="AE54" s="35">
        <v>1</v>
      </c>
      <c r="AF54" s="40">
        <v>1</v>
      </c>
    </row>
    <row r="55" spans="2:32" ht="63.75">
      <c r="B55" s="8" t="s">
        <v>131</v>
      </c>
      <c r="C55" s="9" t="s">
        <v>132</v>
      </c>
      <c r="D55" s="8" t="s">
        <v>64</v>
      </c>
      <c r="E55" s="17" t="s">
        <v>65</v>
      </c>
      <c r="F55" s="2">
        <v>1</v>
      </c>
      <c r="G55" s="2">
        <v>1</v>
      </c>
      <c r="H55" s="2">
        <v>0.95</v>
      </c>
      <c r="I55" s="2">
        <v>1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0.9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0.9</v>
      </c>
      <c r="X55" s="2">
        <v>1</v>
      </c>
      <c r="Y55" s="2">
        <v>0.9</v>
      </c>
      <c r="Z55" s="2">
        <v>1</v>
      </c>
      <c r="AA55" s="2">
        <v>0.92</v>
      </c>
      <c r="AB55" s="2">
        <v>1</v>
      </c>
      <c r="AC55" s="2">
        <v>0.95</v>
      </c>
      <c r="AD55" s="2">
        <v>1</v>
      </c>
      <c r="AE55" s="35">
        <v>1</v>
      </c>
      <c r="AF55" s="40">
        <v>1</v>
      </c>
    </row>
    <row r="56" spans="2:32" ht="63.75">
      <c r="B56" s="8" t="s">
        <v>133</v>
      </c>
      <c r="C56" s="9" t="s">
        <v>134</v>
      </c>
      <c r="D56" s="8" t="s">
        <v>64</v>
      </c>
      <c r="E56" s="17" t="s">
        <v>65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0.9</v>
      </c>
      <c r="N56" s="2">
        <v>1</v>
      </c>
      <c r="O56" s="2">
        <v>1</v>
      </c>
      <c r="P56" s="2">
        <v>1</v>
      </c>
      <c r="Q56" s="2">
        <v>0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0.7</v>
      </c>
      <c r="X56" s="2">
        <v>0.9</v>
      </c>
      <c r="Y56" s="2">
        <v>0.7</v>
      </c>
      <c r="Z56" s="2">
        <v>0</v>
      </c>
      <c r="AA56" s="2">
        <v>0.92</v>
      </c>
      <c r="AB56" s="2">
        <v>0</v>
      </c>
      <c r="AC56" s="2">
        <v>0</v>
      </c>
      <c r="AD56" s="2">
        <v>1</v>
      </c>
      <c r="AE56" s="35">
        <v>1</v>
      </c>
      <c r="AF56" s="40">
        <v>1</v>
      </c>
    </row>
    <row r="57" spans="2:32" ht="63.75">
      <c r="B57" s="8" t="s">
        <v>135</v>
      </c>
      <c r="C57" s="9" t="s">
        <v>136</v>
      </c>
      <c r="D57" s="8" t="s">
        <v>64</v>
      </c>
      <c r="E57" s="17" t="s">
        <v>65</v>
      </c>
      <c r="F57" s="2">
        <v>0.96</v>
      </c>
      <c r="G57" s="2">
        <v>0.9</v>
      </c>
      <c r="H57" s="2">
        <v>0</v>
      </c>
      <c r="I57" s="2">
        <v>0.9</v>
      </c>
      <c r="J57" s="2">
        <v>0.5</v>
      </c>
      <c r="K57" s="2">
        <v>1</v>
      </c>
      <c r="L57" s="2">
        <v>1</v>
      </c>
      <c r="M57" s="2">
        <v>0</v>
      </c>
      <c r="N57" s="2">
        <v>0</v>
      </c>
      <c r="O57" s="2">
        <v>0.8</v>
      </c>
      <c r="P57" s="2">
        <v>1</v>
      </c>
      <c r="Q57" s="2">
        <v>0.5</v>
      </c>
      <c r="R57" s="2">
        <v>1</v>
      </c>
      <c r="S57" s="2">
        <v>0</v>
      </c>
      <c r="T57" s="2">
        <v>0</v>
      </c>
      <c r="U57" s="2">
        <v>0.8</v>
      </c>
      <c r="V57" s="2">
        <v>0.7</v>
      </c>
      <c r="W57" s="2">
        <v>0</v>
      </c>
      <c r="X57" s="2">
        <v>0.7</v>
      </c>
      <c r="Y57" s="2">
        <v>0.7</v>
      </c>
      <c r="Z57" s="2">
        <v>0.5</v>
      </c>
      <c r="AA57" s="2">
        <v>0</v>
      </c>
      <c r="AB57" s="2">
        <v>0</v>
      </c>
      <c r="AC57" s="2">
        <v>0</v>
      </c>
      <c r="AD57" s="2">
        <v>1</v>
      </c>
      <c r="AE57" s="35">
        <v>0.5</v>
      </c>
      <c r="AF57" s="40">
        <v>1</v>
      </c>
    </row>
    <row r="58" spans="2:32" ht="63.75">
      <c r="B58" s="8" t="s">
        <v>137</v>
      </c>
      <c r="C58" s="9" t="s">
        <v>138</v>
      </c>
      <c r="D58" s="8" t="s">
        <v>64</v>
      </c>
      <c r="E58" s="17" t="s">
        <v>65</v>
      </c>
      <c r="F58" s="2">
        <v>1</v>
      </c>
      <c r="G58" s="2">
        <v>1</v>
      </c>
      <c r="H58" s="2">
        <v>0.98</v>
      </c>
      <c r="I58" s="2">
        <v>1</v>
      </c>
      <c r="J58" s="2">
        <v>1</v>
      </c>
      <c r="K58" s="2">
        <v>1</v>
      </c>
      <c r="L58" s="2">
        <v>1</v>
      </c>
      <c r="M58" s="2">
        <v>0.3</v>
      </c>
      <c r="N58" s="2">
        <v>1</v>
      </c>
      <c r="O58" s="2">
        <v>0.7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0.7</v>
      </c>
      <c r="X58" s="2">
        <v>0.7</v>
      </c>
      <c r="Y58" s="2">
        <v>0.7</v>
      </c>
      <c r="Z58" s="2">
        <v>0</v>
      </c>
      <c r="AA58" s="2">
        <v>1</v>
      </c>
      <c r="AB58" s="2">
        <v>1</v>
      </c>
      <c r="AC58" s="2">
        <v>0</v>
      </c>
      <c r="AD58" s="2">
        <v>1</v>
      </c>
      <c r="AE58" s="35">
        <v>1</v>
      </c>
      <c r="AF58" s="40">
        <v>1</v>
      </c>
    </row>
    <row r="59" spans="2:32" ht="63.75">
      <c r="B59" s="8" t="s">
        <v>139</v>
      </c>
      <c r="C59" s="9" t="s">
        <v>140</v>
      </c>
      <c r="D59" s="8" t="s">
        <v>64</v>
      </c>
      <c r="E59" s="17" t="s">
        <v>65</v>
      </c>
      <c r="F59" s="2">
        <v>0.97</v>
      </c>
      <c r="G59" s="2">
        <v>1</v>
      </c>
      <c r="H59" s="2">
        <v>0.9</v>
      </c>
      <c r="I59" s="2">
        <v>1</v>
      </c>
      <c r="J59" s="2">
        <v>1</v>
      </c>
      <c r="K59" s="2">
        <v>1</v>
      </c>
      <c r="L59" s="2">
        <v>0.98</v>
      </c>
      <c r="M59" s="2">
        <v>1</v>
      </c>
      <c r="N59" s="2">
        <v>1</v>
      </c>
      <c r="O59" s="2">
        <v>0.8</v>
      </c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>
        <v>1</v>
      </c>
      <c r="AE59" s="35">
        <v>1</v>
      </c>
      <c r="AF59" s="40">
        <v>1</v>
      </c>
    </row>
    <row r="60" spans="2:32" ht="63.75">
      <c r="B60" s="8" t="s">
        <v>141</v>
      </c>
      <c r="C60" s="9" t="s">
        <v>142</v>
      </c>
      <c r="D60" s="8" t="s">
        <v>64</v>
      </c>
      <c r="E60" s="17" t="s">
        <v>65</v>
      </c>
      <c r="F60" s="2">
        <v>0.97</v>
      </c>
      <c r="G60" s="2">
        <v>1</v>
      </c>
      <c r="H60" s="2">
        <v>0.95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>
        <v>1</v>
      </c>
      <c r="AE60" s="35">
        <v>1</v>
      </c>
      <c r="AF60" s="40">
        <v>1</v>
      </c>
    </row>
    <row r="61" spans="2:32" ht="63.75">
      <c r="B61" s="8" t="s">
        <v>143</v>
      </c>
      <c r="C61" s="9" t="s">
        <v>144</v>
      </c>
      <c r="D61" s="8" t="s">
        <v>64</v>
      </c>
      <c r="E61" s="17" t="s">
        <v>65</v>
      </c>
      <c r="F61" s="2">
        <v>0.98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0.9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v>1</v>
      </c>
      <c r="AE61" s="35">
        <v>1</v>
      </c>
      <c r="AF61" s="40">
        <v>1</v>
      </c>
    </row>
    <row r="62" spans="2:32" ht="63.75">
      <c r="B62" s="8" t="s">
        <v>145</v>
      </c>
      <c r="C62" s="9" t="s">
        <v>146</v>
      </c>
      <c r="D62" s="8" t="s">
        <v>64</v>
      </c>
      <c r="E62" s="17" t="s">
        <v>65</v>
      </c>
      <c r="F62" s="2">
        <v>0.97</v>
      </c>
      <c r="G62" s="2">
        <v>1</v>
      </c>
      <c r="H62" s="2">
        <v>0.9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0.96</v>
      </c>
      <c r="AA62" s="2">
        <v>1</v>
      </c>
      <c r="AB62" s="2">
        <v>1</v>
      </c>
      <c r="AC62" s="2">
        <v>1</v>
      </c>
      <c r="AD62" s="2">
        <v>1</v>
      </c>
      <c r="AE62" s="35">
        <v>0.95</v>
      </c>
      <c r="AF62" s="40">
        <v>1</v>
      </c>
    </row>
    <row r="63" spans="2:32" ht="63.75">
      <c r="B63" s="8" t="s">
        <v>147</v>
      </c>
      <c r="C63" s="9" t="s">
        <v>148</v>
      </c>
      <c r="D63" s="8" t="s">
        <v>64</v>
      </c>
      <c r="E63" s="17" t="s">
        <v>65</v>
      </c>
      <c r="F63" s="2">
        <v>0.97</v>
      </c>
      <c r="G63" s="2">
        <v>1</v>
      </c>
      <c r="H63" s="2">
        <v>0.9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35">
        <v>0.95</v>
      </c>
      <c r="AF63" s="40">
        <v>1</v>
      </c>
    </row>
    <row r="64" spans="2:32" ht="63.75">
      <c r="B64" s="4" t="s">
        <v>52</v>
      </c>
      <c r="C64" s="13" t="s">
        <v>149</v>
      </c>
      <c r="D64" s="4" t="s">
        <v>64</v>
      </c>
      <c r="E64" s="18" t="s">
        <v>65</v>
      </c>
      <c r="F64" s="2">
        <v>1</v>
      </c>
      <c r="G64" s="2">
        <v>1</v>
      </c>
      <c r="H64" s="2">
        <v>0.97</v>
      </c>
      <c r="I64" s="2">
        <v>1</v>
      </c>
      <c r="J64" s="2">
        <v>0.97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>
        <v>1</v>
      </c>
      <c r="AE64" s="35">
        <v>1</v>
      </c>
      <c r="AF64" s="40">
        <v>1</v>
      </c>
    </row>
    <row r="65" spans="2:32" ht="58.5" customHeight="1">
      <c r="B65" s="63" t="s">
        <v>59</v>
      </c>
      <c r="C65" s="64" t="s">
        <v>150</v>
      </c>
      <c r="D65" s="21" t="s">
        <v>151</v>
      </c>
      <c r="E65" s="22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5"/>
      <c r="AF65" s="30"/>
    </row>
    <row r="66" spans="2:32" ht="15">
      <c r="B66" s="63"/>
      <c r="C66" s="64"/>
      <c r="D66" s="21" t="s">
        <v>152</v>
      </c>
      <c r="E66" s="22">
        <v>0.5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5"/>
      <c r="AF66" s="30"/>
    </row>
    <row r="67" spans="2:32" ht="25.5">
      <c r="B67" s="63"/>
      <c r="C67" s="64"/>
      <c r="D67" s="4" t="s">
        <v>153</v>
      </c>
      <c r="E67" s="18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</v>
      </c>
      <c r="P67" s="2">
        <v>1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>
        <v>1</v>
      </c>
      <c r="AE67" s="35">
        <v>1</v>
      </c>
      <c r="AF67" s="40">
        <v>1</v>
      </c>
    </row>
    <row r="68" spans="2:32" ht="89.25">
      <c r="B68" s="4" t="s">
        <v>68</v>
      </c>
      <c r="C68" s="13" t="s">
        <v>154</v>
      </c>
      <c r="D68" s="4" t="s">
        <v>64</v>
      </c>
      <c r="E68" s="18" t="s">
        <v>65</v>
      </c>
      <c r="F68" s="2">
        <v>0.96</v>
      </c>
      <c r="G68" s="2">
        <v>1</v>
      </c>
      <c r="H68" s="2">
        <v>0.94</v>
      </c>
      <c r="I68" s="2">
        <v>1</v>
      </c>
      <c r="J68" s="2">
        <v>0.97</v>
      </c>
      <c r="K68" s="2">
        <v>1</v>
      </c>
      <c r="L68" s="2">
        <v>0.92</v>
      </c>
      <c r="M68" s="2">
        <v>1</v>
      </c>
      <c r="N68" s="2">
        <v>1</v>
      </c>
      <c r="O68" s="2">
        <v>0.68</v>
      </c>
      <c r="P68" s="2">
        <v>1</v>
      </c>
      <c r="Q68" s="2">
        <v>0.9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0.95</v>
      </c>
      <c r="X68" s="2">
        <v>1</v>
      </c>
      <c r="Y68" s="2">
        <v>1</v>
      </c>
      <c r="Z68" s="2">
        <v>1</v>
      </c>
      <c r="AA68" s="2">
        <v>0.98</v>
      </c>
      <c r="AB68" s="2">
        <v>1</v>
      </c>
      <c r="AC68" s="2">
        <v>1</v>
      </c>
      <c r="AD68" s="2">
        <v>1</v>
      </c>
      <c r="AE68" s="35">
        <v>1</v>
      </c>
      <c r="AF68" s="40">
        <v>0.76</v>
      </c>
    </row>
    <row r="69" spans="2:32" ht="15">
      <c r="B69" s="24"/>
      <c r="C69" s="25" t="s">
        <v>155</v>
      </c>
      <c r="D69" s="26"/>
      <c r="E69" s="27"/>
      <c r="F69" s="29">
        <f aca="true" t="shared" si="13" ref="F69:AF69">F4+F29+F44+F48+F39</f>
        <v>28.513076923076923</v>
      </c>
      <c r="G69" s="29">
        <f t="shared" si="13"/>
        <v>25.792307692307688</v>
      </c>
      <c r="H69" s="29">
        <f t="shared" si="13"/>
        <v>27.113846153846154</v>
      </c>
      <c r="I69" s="29">
        <f t="shared" si="13"/>
        <v>30.39230769230769</v>
      </c>
      <c r="J69" s="29">
        <f t="shared" si="13"/>
        <v>29.07153846153846</v>
      </c>
      <c r="K69" s="29">
        <f t="shared" si="13"/>
        <v>27.99230769230769</v>
      </c>
      <c r="L69" s="29">
        <f t="shared" si="13"/>
        <v>26.36846153846154</v>
      </c>
      <c r="M69" s="29">
        <f t="shared" si="13"/>
        <v>29.153846153846157</v>
      </c>
      <c r="N69" s="29">
        <f t="shared" si="13"/>
        <v>27.615384615384617</v>
      </c>
      <c r="O69" s="29">
        <f t="shared" si="13"/>
        <v>27.66</v>
      </c>
      <c r="P69" s="29">
        <f t="shared" si="13"/>
        <v>29.599999999999998</v>
      </c>
      <c r="Q69" s="29">
        <f t="shared" si="13"/>
        <v>27.25384615384616</v>
      </c>
      <c r="R69" s="29">
        <f t="shared" si="13"/>
        <v>32.88</v>
      </c>
      <c r="S69" s="29">
        <f t="shared" si="13"/>
        <v>30.225384615384613</v>
      </c>
      <c r="T69" s="29">
        <f>T4+T29+T44+T48+T39</f>
        <v>30.225384615384613</v>
      </c>
      <c r="U69" s="29">
        <f t="shared" si="13"/>
        <v>29.56153846153846</v>
      </c>
      <c r="V69" s="29">
        <f t="shared" si="13"/>
        <v>29.153846153846153</v>
      </c>
      <c r="W69" s="29">
        <f t="shared" si="13"/>
        <v>28.006153846153843</v>
      </c>
      <c r="X69" s="29">
        <f t="shared" si="13"/>
        <v>28.223076923076928</v>
      </c>
      <c r="Y69" s="29">
        <f t="shared" si="13"/>
        <v>28.51538461538462</v>
      </c>
      <c r="Z69" s="29">
        <f t="shared" si="13"/>
        <v>25.892307692307693</v>
      </c>
      <c r="AA69" s="29">
        <f t="shared" si="13"/>
        <v>26.711538461538467</v>
      </c>
      <c r="AB69" s="29">
        <f t="shared" si="13"/>
        <v>28.675384615384615</v>
      </c>
      <c r="AC69" s="29">
        <f t="shared" si="13"/>
        <v>24.624615384615385</v>
      </c>
      <c r="AD69" s="29">
        <f t="shared" si="13"/>
        <v>28.7</v>
      </c>
      <c r="AE69" s="36">
        <f t="shared" si="13"/>
        <v>29.590769230769233</v>
      </c>
      <c r="AF69" s="42">
        <f t="shared" si="13"/>
        <v>28.840000000000003</v>
      </c>
    </row>
  </sheetData>
  <sheetProtection selectLockedCells="1" selectUnlockedCells="1"/>
  <mergeCells count="15">
    <mergeCell ref="C44:E44"/>
    <mergeCell ref="F2:AE2"/>
    <mergeCell ref="C4:E4"/>
    <mergeCell ref="C48:E48"/>
    <mergeCell ref="B65:B67"/>
    <mergeCell ref="C65:C67"/>
    <mergeCell ref="B7:B11"/>
    <mergeCell ref="C7:C11"/>
    <mergeCell ref="C29:E29"/>
    <mergeCell ref="B41:B43"/>
    <mergeCell ref="C41:C43"/>
    <mergeCell ref="B2:B3"/>
    <mergeCell ref="C2:C3"/>
    <mergeCell ref="D2:D3"/>
    <mergeCell ref="E2:E3"/>
  </mergeCells>
  <hyperlinks>
    <hyperlink ref="C7" r:id="rId1" display="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&quot;Интернет&quot;, порядку размещения информации на официальном сайте поставщика социальных услуг в сети &quot;Ин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A2">
      <pane xSplit="5" ySplit="3" topLeftCell="U65" activePane="bottomRight" state="frozen"/>
      <selection pane="topLeft" activeCell="A2" sqref="A2"/>
      <selection pane="topRight" activeCell="F2" sqref="F2"/>
      <selection pane="bottomLeft" activeCell="A4" sqref="A4"/>
      <selection pane="bottomRight" activeCell="X4" sqref="X4"/>
    </sheetView>
  </sheetViews>
  <sheetFormatPr defaultColWidth="9.140625" defaultRowHeight="15"/>
  <cols>
    <col min="3" max="3" width="36.8515625" style="0" customWidth="1"/>
    <col min="4" max="4" width="21.28125" style="0" customWidth="1"/>
    <col min="5" max="5" width="14.140625" style="0" customWidth="1"/>
    <col min="13" max="13" width="10.57421875" style="0" customWidth="1"/>
    <col min="27" max="27" width="17.8515625" style="0" customWidth="1"/>
  </cols>
  <sheetData>
    <row r="1" ht="15" hidden="1">
      <c r="A1" t="s">
        <v>157</v>
      </c>
    </row>
    <row r="2" ht="15.75" thickBot="1"/>
    <row r="3" spans="2:33" ht="12" customHeight="1" thickBot="1">
      <c r="B3" s="57" t="s">
        <v>0</v>
      </c>
      <c r="C3" s="58" t="s">
        <v>1</v>
      </c>
      <c r="D3" s="58" t="s">
        <v>2</v>
      </c>
      <c r="E3" s="59" t="s">
        <v>3</v>
      </c>
      <c r="F3" s="66" t="s">
        <v>4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2:33" ht="92.25" customHeight="1" thickBot="1">
      <c r="B4" s="57"/>
      <c r="C4" s="58"/>
      <c r="D4" s="58"/>
      <c r="E4" s="59"/>
      <c r="F4" s="43" t="s">
        <v>159</v>
      </c>
      <c r="G4" s="43" t="s">
        <v>160</v>
      </c>
      <c r="H4" s="43" t="s">
        <v>161</v>
      </c>
      <c r="I4" s="43" t="s">
        <v>162</v>
      </c>
      <c r="J4" s="43" t="s">
        <v>168</v>
      </c>
      <c r="K4" s="44" t="s">
        <v>163</v>
      </c>
      <c r="L4" s="43" t="s">
        <v>164</v>
      </c>
      <c r="M4" s="43" t="s">
        <v>165</v>
      </c>
      <c r="N4" s="43" t="s">
        <v>166</v>
      </c>
      <c r="O4" s="43" t="s">
        <v>167</v>
      </c>
      <c r="P4" s="45" t="s">
        <v>185</v>
      </c>
      <c r="Q4" s="43" t="s">
        <v>169</v>
      </c>
      <c r="R4" s="43" t="s">
        <v>170</v>
      </c>
      <c r="S4" s="43" t="s">
        <v>171</v>
      </c>
      <c r="T4" s="46" t="s">
        <v>172</v>
      </c>
      <c r="U4" s="43" t="s">
        <v>173</v>
      </c>
      <c r="V4" s="43" t="s">
        <v>174</v>
      </c>
      <c r="W4" s="43" t="s">
        <v>175</v>
      </c>
      <c r="X4" s="43" t="s">
        <v>176</v>
      </c>
      <c r="Y4" s="43" t="s">
        <v>177</v>
      </c>
      <c r="Z4" s="43" t="s">
        <v>178</v>
      </c>
      <c r="AA4" s="43" t="s">
        <v>186</v>
      </c>
      <c r="AB4" s="43" t="s">
        <v>179</v>
      </c>
      <c r="AC4" s="43" t="s">
        <v>180</v>
      </c>
      <c r="AD4" s="43" t="s">
        <v>181</v>
      </c>
      <c r="AE4" s="43" t="s">
        <v>182</v>
      </c>
      <c r="AF4" s="43" t="s">
        <v>183</v>
      </c>
      <c r="AG4" s="43" t="s">
        <v>184</v>
      </c>
    </row>
    <row r="5" spans="2:33" ht="32.25" customHeight="1" thickBot="1">
      <c r="B5" s="2"/>
      <c r="C5" s="61" t="s">
        <v>31</v>
      </c>
      <c r="D5" s="61"/>
      <c r="E5" s="61"/>
      <c r="F5" s="3">
        <f aca="true" t="shared" si="0" ref="F5:AG5">F6+F14+F15+F18+F21+F25+F29</f>
        <v>14.88</v>
      </c>
      <c r="G5" s="3">
        <f t="shared" si="0"/>
        <v>14.9</v>
      </c>
      <c r="H5" s="3">
        <f t="shared" si="0"/>
        <v>14.9</v>
      </c>
      <c r="I5" s="3">
        <f t="shared" si="0"/>
        <v>14.9</v>
      </c>
      <c r="J5" s="3">
        <f t="shared" si="0"/>
        <v>13.9</v>
      </c>
      <c r="K5" s="3">
        <f t="shared" si="0"/>
        <v>13.4</v>
      </c>
      <c r="L5" s="3">
        <f t="shared" si="0"/>
        <v>14.9</v>
      </c>
      <c r="M5" s="3">
        <f t="shared" si="0"/>
        <v>14.3</v>
      </c>
      <c r="N5" s="3">
        <f t="shared" si="0"/>
        <v>13.4</v>
      </c>
      <c r="O5" s="3">
        <f t="shared" si="0"/>
        <v>14.9</v>
      </c>
      <c r="P5" s="3">
        <f t="shared" si="0"/>
        <v>13.9</v>
      </c>
      <c r="Q5" s="3">
        <f t="shared" si="0"/>
        <v>13.9</v>
      </c>
      <c r="R5" s="3">
        <f t="shared" si="0"/>
        <v>14.8</v>
      </c>
      <c r="S5" s="3">
        <f t="shared" si="0"/>
        <v>14.3</v>
      </c>
      <c r="T5" s="3">
        <f t="shared" si="0"/>
        <v>13.8</v>
      </c>
      <c r="U5" s="3">
        <f t="shared" si="0"/>
        <v>13.3</v>
      </c>
      <c r="V5" s="3">
        <f t="shared" si="0"/>
        <v>14.280000000000001</v>
      </c>
      <c r="W5" s="3">
        <f t="shared" si="0"/>
        <v>13.4</v>
      </c>
      <c r="X5" s="3">
        <f t="shared" si="0"/>
        <v>14.100000000000001</v>
      </c>
      <c r="Y5" s="3">
        <f t="shared" si="0"/>
        <v>13.8</v>
      </c>
      <c r="Z5" s="3">
        <f t="shared" si="0"/>
        <v>12.8</v>
      </c>
      <c r="AA5" s="48">
        <f>AA6+AA14+AA15+AA18+AA21+AA25+AA29</f>
        <v>13.370000000000001</v>
      </c>
      <c r="AB5" s="3">
        <f t="shared" si="0"/>
        <v>14.6</v>
      </c>
      <c r="AC5" s="3">
        <f t="shared" si="0"/>
        <v>13.270000000000001</v>
      </c>
      <c r="AD5" s="3">
        <f t="shared" si="0"/>
        <v>10.9</v>
      </c>
      <c r="AE5" s="3">
        <f t="shared" si="0"/>
        <v>12.3</v>
      </c>
      <c r="AF5" s="3">
        <f t="shared" si="0"/>
        <v>10.9</v>
      </c>
      <c r="AG5" s="3">
        <f t="shared" si="0"/>
        <v>10.4</v>
      </c>
    </row>
    <row r="6" spans="2:33" ht="141" thickBot="1">
      <c r="B6" s="4" t="s">
        <v>32</v>
      </c>
      <c r="C6" s="5" t="s">
        <v>33</v>
      </c>
      <c r="D6" s="6"/>
      <c r="E6" s="7" t="s">
        <v>34</v>
      </c>
      <c r="F6" s="30">
        <f aca="true" t="shared" si="1" ref="F6:AG6">F7+F8+F9+F10+F11+F12+F13</f>
        <v>2.9</v>
      </c>
      <c r="G6" s="30">
        <f t="shared" si="1"/>
        <v>2.9</v>
      </c>
      <c r="H6" s="30">
        <f t="shared" si="1"/>
        <v>2.9</v>
      </c>
      <c r="I6" s="30">
        <f t="shared" si="1"/>
        <v>2.9</v>
      </c>
      <c r="J6" s="30">
        <f>J7+J8+J9+J10+J11+J12+J13</f>
        <v>2.9</v>
      </c>
      <c r="K6" s="34">
        <f t="shared" si="1"/>
        <v>2.9</v>
      </c>
      <c r="L6" s="30">
        <f t="shared" si="1"/>
        <v>2.9</v>
      </c>
      <c r="M6" s="30">
        <f t="shared" si="1"/>
        <v>2.8</v>
      </c>
      <c r="N6" s="30">
        <f t="shared" si="1"/>
        <v>2.9</v>
      </c>
      <c r="O6" s="30">
        <f t="shared" si="1"/>
        <v>2.9</v>
      </c>
      <c r="P6" s="30">
        <f t="shared" si="1"/>
        <v>2.5</v>
      </c>
      <c r="Q6" s="30">
        <f t="shared" si="1"/>
        <v>2.9</v>
      </c>
      <c r="R6" s="30">
        <f t="shared" si="1"/>
        <v>2.8</v>
      </c>
      <c r="S6" s="30">
        <f t="shared" si="1"/>
        <v>2.8</v>
      </c>
      <c r="T6" s="30">
        <f t="shared" si="1"/>
        <v>2.8</v>
      </c>
      <c r="U6" s="30">
        <f t="shared" si="1"/>
        <v>2.8</v>
      </c>
      <c r="V6" s="30">
        <f t="shared" si="1"/>
        <v>2.8</v>
      </c>
      <c r="W6" s="30">
        <f t="shared" si="1"/>
        <v>2.9</v>
      </c>
      <c r="X6" s="30">
        <f t="shared" si="1"/>
        <v>2.9</v>
      </c>
      <c r="Y6" s="30">
        <f t="shared" si="1"/>
        <v>2.8</v>
      </c>
      <c r="Z6" s="30">
        <f t="shared" si="1"/>
        <v>2.8</v>
      </c>
      <c r="AA6" s="47">
        <f>AA7+AA8+AA9+AA10+AA11+AA12+AA13</f>
        <v>2.9</v>
      </c>
      <c r="AB6" s="30">
        <f t="shared" si="1"/>
        <v>2.8</v>
      </c>
      <c r="AC6" s="30">
        <f t="shared" si="1"/>
        <v>2.8</v>
      </c>
      <c r="AD6" s="30">
        <f t="shared" si="1"/>
        <v>1.9</v>
      </c>
      <c r="AE6" s="30">
        <f t="shared" si="1"/>
        <v>2.8</v>
      </c>
      <c r="AF6" s="30">
        <f t="shared" si="1"/>
        <v>1.9</v>
      </c>
      <c r="AG6" s="30">
        <f t="shared" si="1"/>
        <v>1.9</v>
      </c>
    </row>
    <row r="7" spans="2:33" ht="90" thickBot="1">
      <c r="B7" s="8" t="s">
        <v>35</v>
      </c>
      <c r="C7" s="9" t="s">
        <v>36</v>
      </c>
      <c r="D7" s="8" t="s">
        <v>37</v>
      </c>
      <c r="E7" s="10" t="s">
        <v>38</v>
      </c>
      <c r="F7" s="2">
        <v>0.9</v>
      </c>
      <c r="G7" s="2">
        <v>0.9</v>
      </c>
      <c r="H7" s="2">
        <v>0.9</v>
      </c>
      <c r="I7" s="2">
        <v>0.9</v>
      </c>
      <c r="J7" s="2">
        <v>0.9</v>
      </c>
      <c r="K7" s="35">
        <v>0.9</v>
      </c>
      <c r="L7" s="2">
        <v>0.9</v>
      </c>
      <c r="M7" s="2">
        <v>0.9</v>
      </c>
      <c r="N7" s="2">
        <v>0.9</v>
      </c>
      <c r="O7" s="2">
        <v>0.9</v>
      </c>
      <c r="P7" s="40">
        <v>0.9</v>
      </c>
      <c r="Q7" s="2">
        <v>0.9</v>
      </c>
      <c r="R7" s="2">
        <v>0.9</v>
      </c>
      <c r="S7" s="2">
        <v>0.9</v>
      </c>
      <c r="T7" s="2">
        <v>0.9</v>
      </c>
      <c r="U7" s="2">
        <v>0.9</v>
      </c>
      <c r="V7" s="2">
        <v>0.9</v>
      </c>
      <c r="W7" s="2">
        <v>0.9</v>
      </c>
      <c r="X7" s="2">
        <v>0.9</v>
      </c>
      <c r="Y7" s="2">
        <v>0.9</v>
      </c>
      <c r="Z7" s="2">
        <v>0.9</v>
      </c>
      <c r="AA7" s="47">
        <v>1</v>
      </c>
      <c r="AB7" s="2">
        <v>0.9</v>
      </c>
      <c r="AC7" s="2">
        <v>0.9</v>
      </c>
      <c r="AD7" s="2">
        <v>0.9</v>
      </c>
      <c r="AE7" s="2">
        <v>0.9</v>
      </c>
      <c r="AF7" s="2">
        <v>0.9</v>
      </c>
      <c r="AG7" s="2">
        <v>0.9</v>
      </c>
    </row>
    <row r="8" spans="2:33" ht="179.25" customHeight="1" thickBot="1">
      <c r="B8" s="58" t="s">
        <v>39</v>
      </c>
      <c r="C8" s="65" t="s">
        <v>40</v>
      </c>
      <c r="D8" s="11" t="s">
        <v>41</v>
      </c>
      <c r="E8" s="12">
        <v>0</v>
      </c>
      <c r="F8" s="2">
        <v>0</v>
      </c>
      <c r="G8" s="2"/>
      <c r="H8" s="2">
        <v>0</v>
      </c>
      <c r="I8" s="2">
        <v>0</v>
      </c>
      <c r="J8" s="2"/>
      <c r="K8" s="35">
        <v>0</v>
      </c>
      <c r="L8" s="2">
        <v>0</v>
      </c>
      <c r="M8" s="2"/>
      <c r="N8" s="2"/>
      <c r="O8" s="2"/>
      <c r="P8" s="30"/>
      <c r="Q8" s="2">
        <v>0</v>
      </c>
      <c r="R8" s="2"/>
      <c r="S8" s="2"/>
      <c r="T8" s="2"/>
      <c r="U8" s="2"/>
      <c r="V8" s="2"/>
      <c r="W8" s="2"/>
      <c r="X8" s="2"/>
      <c r="Y8" s="2"/>
      <c r="Z8" s="2"/>
      <c r="AA8" s="47"/>
      <c r="AB8" s="2"/>
      <c r="AC8" s="2"/>
      <c r="AD8" s="2">
        <v>0</v>
      </c>
      <c r="AE8" s="2"/>
      <c r="AF8" s="2">
        <v>0</v>
      </c>
      <c r="AG8" s="2"/>
    </row>
    <row r="9" spans="2:33" ht="15.75" thickBot="1">
      <c r="B9" s="58"/>
      <c r="C9" s="65"/>
      <c r="D9" s="11" t="s">
        <v>42</v>
      </c>
      <c r="E9" s="12">
        <v>0.3</v>
      </c>
      <c r="F9" s="2"/>
      <c r="G9" s="2"/>
      <c r="H9" s="2"/>
      <c r="I9" s="2"/>
      <c r="J9" s="2"/>
      <c r="K9" s="35">
        <v>0</v>
      </c>
      <c r="L9" s="2"/>
      <c r="M9" s="2"/>
      <c r="N9" s="2"/>
      <c r="O9" s="2"/>
      <c r="P9" s="30"/>
      <c r="Q9" s="2"/>
      <c r="R9" s="2"/>
      <c r="S9" s="2"/>
      <c r="T9" s="2"/>
      <c r="U9" s="2"/>
      <c r="V9" s="2"/>
      <c r="W9" s="2"/>
      <c r="X9" s="2"/>
      <c r="Y9" s="2"/>
      <c r="Z9" s="2"/>
      <c r="AA9" s="47"/>
      <c r="AB9" s="2"/>
      <c r="AC9" s="2"/>
      <c r="AD9" s="2"/>
      <c r="AE9" s="2"/>
      <c r="AF9" s="2"/>
      <c r="AG9" s="2"/>
    </row>
    <row r="10" spans="2:33" ht="15.75" thickBot="1">
      <c r="B10" s="58"/>
      <c r="C10" s="65"/>
      <c r="D10" s="11" t="s">
        <v>43</v>
      </c>
      <c r="E10" s="12">
        <v>0.6</v>
      </c>
      <c r="F10" s="2"/>
      <c r="G10" s="2"/>
      <c r="H10" s="2"/>
      <c r="I10" s="2"/>
      <c r="J10" s="2"/>
      <c r="K10" s="35"/>
      <c r="L10" s="2"/>
      <c r="M10" s="2"/>
      <c r="N10" s="2"/>
      <c r="O10" s="2"/>
      <c r="P10" s="30">
        <v>0.6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47"/>
      <c r="AB10" s="2"/>
      <c r="AC10" s="2"/>
      <c r="AD10" s="2"/>
      <c r="AE10" s="2"/>
      <c r="AF10" s="2"/>
      <c r="AG10" s="2"/>
    </row>
    <row r="11" spans="2:33" ht="15.75" thickBot="1">
      <c r="B11" s="58"/>
      <c r="C11" s="65"/>
      <c r="D11" s="11" t="s">
        <v>44</v>
      </c>
      <c r="E11" s="12">
        <v>0.9</v>
      </c>
      <c r="F11" s="2"/>
      <c r="G11" s="2"/>
      <c r="H11" s="2"/>
      <c r="I11" s="2"/>
      <c r="J11" s="2"/>
      <c r="K11" s="35"/>
      <c r="L11" s="2"/>
      <c r="M11" s="2">
        <v>0.9</v>
      </c>
      <c r="N11" s="2"/>
      <c r="O11" s="2"/>
      <c r="P11" s="30"/>
      <c r="Q11" s="2"/>
      <c r="R11" s="2">
        <v>0.9</v>
      </c>
      <c r="S11" s="2">
        <v>0.9</v>
      </c>
      <c r="T11" s="2">
        <v>0.9</v>
      </c>
      <c r="U11" s="2">
        <v>0.9</v>
      </c>
      <c r="V11" s="2">
        <v>0.9</v>
      </c>
      <c r="W11" s="2"/>
      <c r="X11" s="2"/>
      <c r="Y11" s="2">
        <v>0.9</v>
      </c>
      <c r="Z11" s="2">
        <v>0.9</v>
      </c>
      <c r="AA11" s="47">
        <v>0.9</v>
      </c>
      <c r="AB11" s="2">
        <v>0.9</v>
      </c>
      <c r="AC11" s="2">
        <v>0.9</v>
      </c>
      <c r="AD11" s="2"/>
      <c r="AE11" s="2">
        <v>0.9</v>
      </c>
      <c r="AF11" s="2"/>
      <c r="AG11" s="2"/>
    </row>
    <row r="12" spans="2:33" ht="15.75" thickBot="1">
      <c r="B12" s="58"/>
      <c r="C12" s="65"/>
      <c r="D12" s="8" t="s">
        <v>45</v>
      </c>
      <c r="E12" s="10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35">
        <v>1</v>
      </c>
      <c r="L12" s="2">
        <v>1</v>
      </c>
      <c r="M12" s="2"/>
      <c r="N12" s="2">
        <v>1</v>
      </c>
      <c r="O12" s="2">
        <v>1</v>
      </c>
      <c r="P12" s="30"/>
      <c r="Q12" s="2">
        <v>1</v>
      </c>
      <c r="R12" s="2"/>
      <c r="S12" s="2"/>
      <c r="T12" s="2"/>
      <c r="U12" s="2"/>
      <c r="V12" s="2"/>
      <c r="W12" s="2">
        <v>1</v>
      </c>
      <c r="X12" s="2">
        <v>1</v>
      </c>
      <c r="Y12" s="2"/>
      <c r="Z12" s="2"/>
      <c r="AA12" s="47"/>
      <c r="AB12" s="2"/>
      <c r="AC12" s="2"/>
      <c r="AD12" s="2">
        <v>0</v>
      </c>
      <c r="AE12" s="2"/>
      <c r="AF12" s="2"/>
      <c r="AG12" s="2"/>
    </row>
    <row r="13" spans="2:33" ht="102.75" thickBot="1">
      <c r="B13" s="8" t="s">
        <v>46</v>
      </c>
      <c r="C13" s="9" t="s">
        <v>47</v>
      </c>
      <c r="D13" s="8" t="s">
        <v>48</v>
      </c>
      <c r="E13" s="10" t="s">
        <v>49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35">
        <v>1</v>
      </c>
      <c r="L13" s="2">
        <v>1</v>
      </c>
      <c r="M13" s="2">
        <v>1</v>
      </c>
      <c r="N13" s="2">
        <v>1</v>
      </c>
      <c r="O13" s="2">
        <v>1</v>
      </c>
      <c r="P13" s="40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47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</row>
    <row r="14" spans="2:33" ht="51.75" thickBot="1">
      <c r="B14" s="4" t="s">
        <v>50</v>
      </c>
      <c r="C14" s="13" t="s">
        <v>51</v>
      </c>
      <c r="D14" s="4" t="s">
        <v>48</v>
      </c>
      <c r="E14" s="14" t="s">
        <v>49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35">
        <v>1</v>
      </c>
      <c r="L14" s="2">
        <v>1</v>
      </c>
      <c r="M14" s="2">
        <v>1</v>
      </c>
      <c r="N14" s="2">
        <v>0</v>
      </c>
      <c r="O14" s="2">
        <v>1</v>
      </c>
      <c r="P14" s="40">
        <v>1</v>
      </c>
      <c r="Q14" s="2">
        <v>0</v>
      </c>
      <c r="R14" s="31">
        <v>1</v>
      </c>
      <c r="S14" s="2">
        <v>1</v>
      </c>
      <c r="T14" s="2">
        <v>0</v>
      </c>
      <c r="U14" s="2">
        <v>1</v>
      </c>
      <c r="V14" s="2">
        <v>1</v>
      </c>
      <c r="W14" s="2">
        <v>0</v>
      </c>
      <c r="X14" s="2">
        <v>1</v>
      </c>
      <c r="Y14" s="2">
        <v>0</v>
      </c>
      <c r="Z14" s="2">
        <v>1</v>
      </c>
      <c r="AA14" s="47">
        <v>1</v>
      </c>
      <c r="AB14" s="2">
        <v>1</v>
      </c>
      <c r="AC14" s="2">
        <v>1</v>
      </c>
      <c r="AD14" s="2">
        <v>0</v>
      </c>
      <c r="AE14" s="2">
        <v>0</v>
      </c>
      <c r="AF14" s="2">
        <v>0</v>
      </c>
      <c r="AG14" s="2">
        <v>0</v>
      </c>
    </row>
    <row r="15" spans="2:33" ht="77.25" thickBot="1">
      <c r="B15" s="4" t="s">
        <v>52</v>
      </c>
      <c r="C15" s="13" t="s">
        <v>53</v>
      </c>
      <c r="D15" s="4"/>
      <c r="E15" s="14" t="s">
        <v>54</v>
      </c>
      <c r="F15" s="2">
        <f aca="true" t="shared" si="2" ref="F15:AG15">F16+F17</f>
        <v>2</v>
      </c>
      <c r="G15" s="2">
        <f t="shared" si="2"/>
        <v>2</v>
      </c>
      <c r="H15" s="2">
        <f t="shared" si="2"/>
        <v>2</v>
      </c>
      <c r="I15" s="2">
        <f t="shared" si="2"/>
        <v>2</v>
      </c>
      <c r="J15" s="2">
        <f>J16+J17</f>
        <v>2</v>
      </c>
      <c r="K15" s="35">
        <f t="shared" si="2"/>
        <v>2</v>
      </c>
      <c r="L15" s="2">
        <f t="shared" si="2"/>
        <v>2</v>
      </c>
      <c r="M15" s="2">
        <f t="shared" si="2"/>
        <v>2</v>
      </c>
      <c r="N15" s="2">
        <f t="shared" si="2"/>
        <v>2</v>
      </c>
      <c r="O15" s="2">
        <f t="shared" si="2"/>
        <v>2</v>
      </c>
      <c r="P15" s="41">
        <f t="shared" si="2"/>
        <v>2</v>
      </c>
      <c r="Q15" s="2">
        <f t="shared" si="2"/>
        <v>2</v>
      </c>
      <c r="R15" s="2">
        <f t="shared" si="2"/>
        <v>2</v>
      </c>
      <c r="S15" s="2">
        <f t="shared" si="2"/>
        <v>2</v>
      </c>
      <c r="T15" s="2">
        <f t="shared" si="2"/>
        <v>2</v>
      </c>
      <c r="U15" s="2">
        <f t="shared" si="2"/>
        <v>2</v>
      </c>
      <c r="V15" s="2">
        <f t="shared" si="2"/>
        <v>2</v>
      </c>
      <c r="W15" s="2">
        <f t="shared" si="2"/>
        <v>2</v>
      </c>
      <c r="X15" s="2">
        <f t="shared" si="2"/>
        <v>2</v>
      </c>
      <c r="Y15" s="2">
        <f t="shared" si="2"/>
        <v>2</v>
      </c>
      <c r="Z15" s="2">
        <f t="shared" si="2"/>
        <v>2</v>
      </c>
      <c r="AA15" s="47">
        <f>AA16+AA17</f>
        <v>2</v>
      </c>
      <c r="AB15" s="2">
        <f t="shared" si="2"/>
        <v>2</v>
      </c>
      <c r="AC15" s="2">
        <f t="shared" si="2"/>
        <v>2</v>
      </c>
      <c r="AD15" s="2">
        <f t="shared" si="2"/>
        <v>2</v>
      </c>
      <c r="AE15" s="2">
        <f t="shared" si="2"/>
        <v>2</v>
      </c>
      <c r="AF15" s="2">
        <f t="shared" si="2"/>
        <v>2</v>
      </c>
      <c r="AG15" s="2">
        <f t="shared" si="2"/>
        <v>2</v>
      </c>
    </row>
    <row r="16" spans="2:33" ht="15.75" thickBot="1">
      <c r="B16" s="8" t="s">
        <v>55</v>
      </c>
      <c r="C16" s="9" t="s">
        <v>56</v>
      </c>
      <c r="D16" s="8" t="s">
        <v>48</v>
      </c>
      <c r="E16" s="10" t="s">
        <v>49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35">
        <v>1</v>
      </c>
      <c r="L16" s="2">
        <v>1</v>
      </c>
      <c r="M16" s="2">
        <v>1</v>
      </c>
      <c r="N16" s="2">
        <v>1</v>
      </c>
      <c r="O16" s="2">
        <v>1</v>
      </c>
      <c r="P16" s="40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47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</row>
    <row r="17" spans="2:33" ht="39" thickBot="1">
      <c r="B17" s="8" t="s">
        <v>57</v>
      </c>
      <c r="C17" s="9" t="s">
        <v>58</v>
      </c>
      <c r="D17" s="8" t="s">
        <v>48</v>
      </c>
      <c r="E17" s="10" t="s">
        <v>49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35">
        <v>1</v>
      </c>
      <c r="L17" s="2">
        <v>1</v>
      </c>
      <c r="M17" s="2">
        <v>1</v>
      </c>
      <c r="N17" s="2">
        <v>1</v>
      </c>
      <c r="O17" s="2">
        <v>1</v>
      </c>
      <c r="P17" s="40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47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</row>
    <row r="18" spans="2:33" ht="77.25" thickBot="1">
      <c r="B18" s="4" t="s">
        <v>59</v>
      </c>
      <c r="C18" s="13" t="s">
        <v>60</v>
      </c>
      <c r="D18" s="4"/>
      <c r="E18" s="14" t="s">
        <v>61</v>
      </c>
      <c r="F18" s="2">
        <f aca="true" t="shared" si="3" ref="F18:AG18">F19+F20</f>
        <v>2</v>
      </c>
      <c r="G18" s="2">
        <f t="shared" si="3"/>
        <v>2</v>
      </c>
      <c r="H18" s="2">
        <f t="shared" si="3"/>
        <v>2</v>
      </c>
      <c r="I18" s="2">
        <f t="shared" si="3"/>
        <v>2</v>
      </c>
      <c r="J18" s="2">
        <f>J19+J20</f>
        <v>1.5</v>
      </c>
      <c r="K18" s="35">
        <f t="shared" si="3"/>
        <v>1.5</v>
      </c>
      <c r="L18" s="2">
        <f t="shared" si="3"/>
        <v>2</v>
      </c>
      <c r="M18" s="2">
        <f t="shared" si="3"/>
        <v>1.5</v>
      </c>
      <c r="N18" s="2">
        <f t="shared" si="3"/>
        <v>1.5</v>
      </c>
      <c r="O18" s="2">
        <f t="shared" si="3"/>
        <v>2</v>
      </c>
      <c r="P18" s="41">
        <f t="shared" si="3"/>
        <v>2</v>
      </c>
      <c r="Q18" s="2">
        <f t="shared" si="3"/>
        <v>2</v>
      </c>
      <c r="R18" s="2">
        <f t="shared" si="3"/>
        <v>2</v>
      </c>
      <c r="S18" s="2">
        <f t="shared" si="3"/>
        <v>1.5</v>
      </c>
      <c r="T18" s="2">
        <f t="shared" si="3"/>
        <v>2</v>
      </c>
      <c r="U18" s="2">
        <f t="shared" si="3"/>
        <v>1.5</v>
      </c>
      <c r="V18" s="2">
        <f t="shared" si="3"/>
        <v>1.5</v>
      </c>
      <c r="W18" s="2">
        <f t="shared" si="3"/>
        <v>1.5</v>
      </c>
      <c r="X18" s="2">
        <f t="shared" si="3"/>
        <v>1.2</v>
      </c>
      <c r="Y18" s="2">
        <f t="shared" si="3"/>
        <v>2</v>
      </c>
      <c r="Z18" s="2">
        <f t="shared" si="3"/>
        <v>2</v>
      </c>
      <c r="AA18" s="47">
        <f>AA19+AA20</f>
        <v>1.5</v>
      </c>
      <c r="AB18" s="2">
        <f t="shared" si="3"/>
        <v>1.9</v>
      </c>
      <c r="AC18" s="2">
        <f t="shared" si="3"/>
        <v>1.5</v>
      </c>
      <c r="AD18" s="2">
        <f t="shared" si="3"/>
        <v>2</v>
      </c>
      <c r="AE18" s="2">
        <f t="shared" si="3"/>
        <v>2</v>
      </c>
      <c r="AF18" s="2">
        <f t="shared" si="3"/>
        <v>2</v>
      </c>
      <c r="AG18" s="2">
        <f t="shared" si="3"/>
        <v>1.5</v>
      </c>
    </row>
    <row r="19" spans="2:33" ht="64.5" thickBot="1">
      <c r="B19" s="8" t="s">
        <v>62</v>
      </c>
      <c r="C19" s="9" t="s">
        <v>63</v>
      </c>
      <c r="D19" s="8" t="s">
        <v>64</v>
      </c>
      <c r="E19" s="10" t="s">
        <v>65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35">
        <v>1</v>
      </c>
      <c r="L19" s="2">
        <v>1</v>
      </c>
      <c r="M19" s="2">
        <v>1</v>
      </c>
      <c r="N19" s="2">
        <v>1</v>
      </c>
      <c r="O19" s="2">
        <v>1</v>
      </c>
      <c r="P19" s="40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0.9</v>
      </c>
      <c r="Y19" s="2">
        <v>1</v>
      </c>
      <c r="Z19" s="2">
        <v>1</v>
      </c>
      <c r="AA19" s="47">
        <v>1</v>
      </c>
      <c r="AB19" s="2">
        <v>0.9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</row>
    <row r="20" spans="2:33" ht="90" thickBot="1">
      <c r="B20" s="8" t="s">
        <v>66</v>
      </c>
      <c r="C20" s="9" t="s">
        <v>67</v>
      </c>
      <c r="D20" s="8" t="s">
        <v>64</v>
      </c>
      <c r="E20" s="10" t="s">
        <v>65</v>
      </c>
      <c r="F20" s="2">
        <v>1</v>
      </c>
      <c r="G20" s="2">
        <v>1</v>
      </c>
      <c r="H20" s="2">
        <v>1</v>
      </c>
      <c r="I20" s="2">
        <v>1</v>
      </c>
      <c r="J20" s="2">
        <v>0.5</v>
      </c>
      <c r="K20" s="35">
        <v>0.5</v>
      </c>
      <c r="L20" s="2">
        <v>1</v>
      </c>
      <c r="M20" s="2">
        <v>0.5</v>
      </c>
      <c r="N20" s="2">
        <v>0.5</v>
      </c>
      <c r="O20" s="2">
        <v>1</v>
      </c>
      <c r="P20" s="40">
        <v>1</v>
      </c>
      <c r="Q20" s="2">
        <v>1</v>
      </c>
      <c r="R20" s="2">
        <v>1</v>
      </c>
      <c r="S20" s="2">
        <v>0.5</v>
      </c>
      <c r="T20" s="2">
        <v>1</v>
      </c>
      <c r="U20" s="2">
        <v>0.5</v>
      </c>
      <c r="V20" s="2">
        <v>0.5</v>
      </c>
      <c r="W20" s="2">
        <v>0.5</v>
      </c>
      <c r="X20" s="2">
        <v>0.3</v>
      </c>
      <c r="Y20" s="2">
        <v>1</v>
      </c>
      <c r="Z20" s="2">
        <v>1</v>
      </c>
      <c r="AA20" s="47">
        <v>0.5</v>
      </c>
      <c r="AB20" s="2">
        <v>1</v>
      </c>
      <c r="AC20" s="2">
        <v>0.5</v>
      </c>
      <c r="AD20" s="2">
        <v>1</v>
      </c>
      <c r="AE20" s="2">
        <v>1</v>
      </c>
      <c r="AF20" s="2">
        <v>1</v>
      </c>
      <c r="AG20" s="2">
        <v>0.5</v>
      </c>
    </row>
    <row r="21" spans="2:33" ht="77.25" thickBot="1">
      <c r="B21" s="4" t="s">
        <v>68</v>
      </c>
      <c r="C21" s="13" t="s">
        <v>69</v>
      </c>
      <c r="D21" s="4"/>
      <c r="E21" s="14" t="s">
        <v>70</v>
      </c>
      <c r="F21" s="2">
        <f aca="true" t="shared" si="4" ref="F21:AG21">F22+F23+F24</f>
        <v>3</v>
      </c>
      <c r="G21" s="2">
        <f t="shared" si="4"/>
        <v>3</v>
      </c>
      <c r="H21" s="2">
        <f t="shared" si="4"/>
        <v>3</v>
      </c>
      <c r="I21" s="2">
        <f t="shared" si="4"/>
        <v>3</v>
      </c>
      <c r="J21" s="2">
        <f>J22+J23+J24</f>
        <v>3</v>
      </c>
      <c r="K21" s="35">
        <f t="shared" si="4"/>
        <v>3</v>
      </c>
      <c r="L21" s="2">
        <f t="shared" si="4"/>
        <v>3</v>
      </c>
      <c r="M21" s="2">
        <f t="shared" si="4"/>
        <v>3</v>
      </c>
      <c r="N21" s="2">
        <f t="shared" si="4"/>
        <v>3</v>
      </c>
      <c r="O21" s="2">
        <f t="shared" si="4"/>
        <v>3</v>
      </c>
      <c r="P21" s="41">
        <f t="shared" si="4"/>
        <v>3</v>
      </c>
      <c r="Q21" s="2">
        <f t="shared" si="4"/>
        <v>3</v>
      </c>
      <c r="R21" s="2">
        <f t="shared" si="4"/>
        <v>3</v>
      </c>
      <c r="S21" s="2">
        <f t="shared" si="4"/>
        <v>3</v>
      </c>
      <c r="T21" s="2">
        <f t="shared" si="4"/>
        <v>3</v>
      </c>
      <c r="U21" s="2">
        <f t="shared" si="4"/>
        <v>3</v>
      </c>
      <c r="V21" s="2">
        <f t="shared" si="4"/>
        <v>3</v>
      </c>
      <c r="W21" s="2">
        <f t="shared" si="4"/>
        <v>3</v>
      </c>
      <c r="X21" s="2">
        <f t="shared" si="4"/>
        <v>3</v>
      </c>
      <c r="Y21" s="2">
        <f t="shared" si="4"/>
        <v>3</v>
      </c>
      <c r="Z21" s="2">
        <f t="shared" si="4"/>
        <v>2</v>
      </c>
      <c r="AA21" s="47">
        <f>AA22+AA23+AA24</f>
        <v>3</v>
      </c>
      <c r="AB21" s="2">
        <f t="shared" si="4"/>
        <v>3</v>
      </c>
      <c r="AC21" s="2">
        <f t="shared" si="4"/>
        <v>3</v>
      </c>
      <c r="AD21" s="2">
        <f t="shared" si="4"/>
        <v>2</v>
      </c>
      <c r="AE21" s="2">
        <f t="shared" si="4"/>
        <v>2</v>
      </c>
      <c r="AF21" s="2">
        <f t="shared" si="4"/>
        <v>2</v>
      </c>
      <c r="AG21" s="2">
        <f t="shared" si="4"/>
        <v>2</v>
      </c>
    </row>
    <row r="22" spans="2:33" ht="26.25" thickBot="1">
      <c r="B22" s="8" t="s">
        <v>71</v>
      </c>
      <c r="C22" s="9" t="s">
        <v>72</v>
      </c>
      <c r="D22" s="8" t="s">
        <v>73</v>
      </c>
      <c r="E22" s="10" t="s">
        <v>49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35">
        <v>1</v>
      </c>
      <c r="L22" s="2">
        <v>1</v>
      </c>
      <c r="M22" s="2">
        <v>1</v>
      </c>
      <c r="N22" s="2">
        <v>1</v>
      </c>
      <c r="O22" s="2">
        <v>1</v>
      </c>
      <c r="P22" s="40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47">
        <v>1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</row>
    <row r="23" spans="2:33" ht="39" thickBot="1">
      <c r="B23" s="8" t="s">
        <v>74</v>
      </c>
      <c r="C23" s="9" t="s">
        <v>75</v>
      </c>
      <c r="D23" s="8" t="s">
        <v>73</v>
      </c>
      <c r="E23" s="10" t="s">
        <v>49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35">
        <v>1</v>
      </c>
      <c r="L23" s="2">
        <v>1</v>
      </c>
      <c r="M23" s="2">
        <v>1</v>
      </c>
      <c r="N23" s="2">
        <v>1</v>
      </c>
      <c r="O23" s="2">
        <v>1</v>
      </c>
      <c r="P23" s="40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0</v>
      </c>
      <c r="AA23" s="47">
        <v>1</v>
      </c>
      <c r="AB23" s="2">
        <v>1</v>
      </c>
      <c r="AC23" s="2">
        <v>1</v>
      </c>
      <c r="AD23" s="2">
        <v>0</v>
      </c>
      <c r="AE23" s="2">
        <v>0</v>
      </c>
      <c r="AF23" s="2">
        <v>0</v>
      </c>
      <c r="AG23" s="2">
        <v>0</v>
      </c>
    </row>
    <row r="24" spans="2:33" ht="51.75" thickBot="1">
      <c r="B24" s="8" t="s">
        <v>76</v>
      </c>
      <c r="C24" s="9" t="s">
        <v>77</v>
      </c>
      <c r="D24" s="8" t="s">
        <v>73</v>
      </c>
      <c r="E24" s="10" t="s">
        <v>49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35">
        <v>1</v>
      </c>
      <c r="L24" s="2">
        <v>1</v>
      </c>
      <c r="M24" s="2">
        <v>1</v>
      </c>
      <c r="N24" s="2">
        <v>1</v>
      </c>
      <c r="O24" s="2">
        <v>1</v>
      </c>
      <c r="P24" s="40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47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</row>
    <row r="25" spans="2:33" ht="77.25" thickBot="1">
      <c r="B25" s="4" t="s">
        <v>78</v>
      </c>
      <c r="C25" s="13" t="s">
        <v>79</v>
      </c>
      <c r="D25" s="4"/>
      <c r="E25" s="14" t="s">
        <v>80</v>
      </c>
      <c r="F25" s="2">
        <f aca="true" t="shared" si="5" ref="F25:AG25">F26+F27+F28</f>
        <v>3</v>
      </c>
      <c r="G25" s="2">
        <f t="shared" si="5"/>
        <v>3</v>
      </c>
      <c r="H25" s="2">
        <f t="shared" si="5"/>
        <v>3</v>
      </c>
      <c r="I25" s="2">
        <f t="shared" si="5"/>
        <v>3</v>
      </c>
      <c r="J25" s="2">
        <f>J26+J27+J28</f>
        <v>2.5</v>
      </c>
      <c r="K25" s="35">
        <f t="shared" si="5"/>
        <v>2</v>
      </c>
      <c r="L25" s="2">
        <f t="shared" si="5"/>
        <v>3</v>
      </c>
      <c r="M25" s="2">
        <f t="shared" si="5"/>
        <v>3</v>
      </c>
      <c r="N25" s="2">
        <f t="shared" si="5"/>
        <v>3</v>
      </c>
      <c r="O25" s="2">
        <f t="shared" si="5"/>
        <v>3</v>
      </c>
      <c r="P25" s="41">
        <f t="shared" si="5"/>
        <v>2.5</v>
      </c>
      <c r="Q25" s="2">
        <f t="shared" si="5"/>
        <v>3</v>
      </c>
      <c r="R25" s="2">
        <f t="shared" si="5"/>
        <v>3</v>
      </c>
      <c r="S25" s="2">
        <f t="shared" si="5"/>
        <v>3</v>
      </c>
      <c r="T25" s="2">
        <f t="shared" si="5"/>
        <v>3</v>
      </c>
      <c r="U25" s="2">
        <f t="shared" si="5"/>
        <v>2</v>
      </c>
      <c r="V25" s="2">
        <f t="shared" si="5"/>
        <v>3</v>
      </c>
      <c r="W25" s="2">
        <f t="shared" si="5"/>
        <v>3</v>
      </c>
      <c r="X25" s="2">
        <f t="shared" si="5"/>
        <v>3</v>
      </c>
      <c r="Y25" s="2">
        <f t="shared" si="5"/>
        <v>3</v>
      </c>
      <c r="Z25" s="2">
        <f t="shared" si="5"/>
        <v>2</v>
      </c>
      <c r="AA25" s="47">
        <f>AA26+AA27+AA28</f>
        <v>2</v>
      </c>
      <c r="AB25" s="2">
        <f t="shared" si="5"/>
        <v>3</v>
      </c>
      <c r="AC25" s="2">
        <f t="shared" si="5"/>
        <v>2</v>
      </c>
      <c r="AD25" s="2">
        <f t="shared" si="5"/>
        <v>2</v>
      </c>
      <c r="AE25" s="2">
        <f t="shared" si="5"/>
        <v>2.5</v>
      </c>
      <c r="AF25" s="2">
        <f t="shared" si="5"/>
        <v>2</v>
      </c>
      <c r="AG25" s="2">
        <f t="shared" si="5"/>
        <v>2</v>
      </c>
    </row>
    <row r="26" spans="2:33" ht="51.75" thickBot="1">
      <c r="B26" s="8" t="s">
        <v>81</v>
      </c>
      <c r="C26" s="9" t="s">
        <v>82</v>
      </c>
      <c r="D26" s="8" t="s">
        <v>83</v>
      </c>
      <c r="E26" s="10" t="s">
        <v>84</v>
      </c>
      <c r="F26" s="2">
        <v>1</v>
      </c>
      <c r="G26" s="2">
        <v>1</v>
      </c>
      <c r="H26" s="2">
        <v>1</v>
      </c>
      <c r="I26" s="2">
        <v>1</v>
      </c>
      <c r="J26" s="2">
        <v>0.5</v>
      </c>
      <c r="K26" s="35">
        <v>1</v>
      </c>
      <c r="L26" s="2">
        <v>1</v>
      </c>
      <c r="M26" s="2">
        <v>1</v>
      </c>
      <c r="N26" s="2">
        <v>1</v>
      </c>
      <c r="O26" s="2">
        <v>1</v>
      </c>
      <c r="P26" s="40">
        <v>0.5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47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</row>
    <row r="27" spans="2:33" ht="51.75" thickBot="1">
      <c r="B27" s="8" t="s">
        <v>85</v>
      </c>
      <c r="C27" s="9" t="s">
        <v>86</v>
      </c>
      <c r="D27" s="8" t="s">
        <v>83</v>
      </c>
      <c r="E27" s="10" t="s">
        <v>84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35">
        <v>0</v>
      </c>
      <c r="L27" s="2">
        <v>1</v>
      </c>
      <c r="M27" s="2">
        <v>1</v>
      </c>
      <c r="N27" s="2">
        <v>1</v>
      </c>
      <c r="O27" s="2">
        <v>1</v>
      </c>
      <c r="P27" s="40">
        <v>1</v>
      </c>
      <c r="Q27" s="2">
        <v>1</v>
      </c>
      <c r="R27" s="2">
        <v>1</v>
      </c>
      <c r="S27" s="2">
        <v>1</v>
      </c>
      <c r="T27" s="2">
        <v>1</v>
      </c>
      <c r="U27" s="2">
        <v>0</v>
      </c>
      <c r="V27" s="2">
        <v>1</v>
      </c>
      <c r="W27" s="2">
        <v>1</v>
      </c>
      <c r="X27" s="2">
        <v>1</v>
      </c>
      <c r="Y27" s="2">
        <v>1</v>
      </c>
      <c r="Z27" s="2">
        <v>0</v>
      </c>
      <c r="AA27" s="47">
        <v>0</v>
      </c>
      <c r="AB27" s="2">
        <v>1</v>
      </c>
      <c r="AC27" s="2">
        <v>0</v>
      </c>
      <c r="AD27" s="2">
        <v>0</v>
      </c>
      <c r="AE27" s="2">
        <v>0.5</v>
      </c>
      <c r="AF27" s="2">
        <v>0</v>
      </c>
      <c r="AG27" s="2">
        <v>0</v>
      </c>
    </row>
    <row r="28" spans="2:33" ht="51.75" thickBot="1">
      <c r="B28" s="8" t="s">
        <v>87</v>
      </c>
      <c r="C28" s="9" t="s">
        <v>88</v>
      </c>
      <c r="D28" s="8" t="s">
        <v>83</v>
      </c>
      <c r="E28" s="10" t="s">
        <v>84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35">
        <v>1</v>
      </c>
      <c r="L28" s="2">
        <v>1</v>
      </c>
      <c r="M28" s="2">
        <v>1</v>
      </c>
      <c r="N28" s="2">
        <v>1</v>
      </c>
      <c r="O28" s="2">
        <v>1</v>
      </c>
      <c r="P28" s="40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47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</row>
    <row r="29" spans="2:33" ht="128.25" thickBot="1">
      <c r="B29" s="4" t="s">
        <v>89</v>
      </c>
      <c r="C29" s="15" t="s">
        <v>90</v>
      </c>
      <c r="D29" s="4" t="s">
        <v>64</v>
      </c>
      <c r="E29" s="14" t="s">
        <v>65</v>
      </c>
      <c r="F29" s="2">
        <v>0.98</v>
      </c>
      <c r="G29" s="2">
        <v>1</v>
      </c>
      <c r="H29" s="2">
        <v>1</v>
      </c>
      <c r="I29" s="2">
        <v>1</v>
      </c>
      <c r="J29" s="2">
        <v>1</v>
      </c>
      <c r="K29" s="35">
        <v>1</v>
      </c>
      <c r="L29" s="2">
        <v>1</v>
      </c>
      <c r="M29" s="2">
        <v>1</v>
      </c>
      <c r="N29" s="2">
        <v>1</v>
      </c>
      <c r="O29" s="2">
        <v>1</v>
      </c>
      <c r="P29" s="40">
        <v>0.9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0.98</v>
      </c>
      <c r="W29" s="2">
        <v>1</v>
      </c>
      <c r="X29" s="2">
        <v>1</v>
      </c>
      <c r="Y29" s="2">
        <v>1</v>
      </c>
      <c r="Z29" s="2">
        <v>1</v>
      </c>
      <c r="AA29" s="47">
        <v>0.97</v>
      </c>
      <c r="AB29" s="2">
        <v>0.9</v>
      </c>
      <c r="AC29" s="2">
        <v>0.97</v>
      </c>
      <c r="AD29" s="2">
        <v>1</v>
      </c>
      <c r="AE29" s="2">
        <v>1</v>
      </c>
      <c r="AF29" s="2">
        <v>1</v>
      </c>
      <c r="AG29" s="2">
        <v>1</v>
      </c>
    </row>
    <row r="30" spans="2:33" ht="51.75" customHeight="1" thickBot="1">
      <c r="B30" s="8"/>
      <c r="C30" s="62" t="s">
        <v>91</v>
      </c>
      <c r="D30" s="62"/>
      <c r="E30" s="62"/>
      <c r="F30" s="3">
        <f>F31+F36+F37+F38+F39</f>
        <v>8</v>
      </c>
      <c r="G30" s="3">
        <f aca="true" t="shared" si="6" ref="G30:AG30">G31+G36+G37+G38+G39</f>
        <v>5.8</v>
      </c>
      <c r="H30" s="3">
        <f t="shared" si="6"/>
        <v>5.93</v>
      </c>
      <c r="I30" s="3">
        <f t="shared" si="6"/>
        <v>5.93</v>
      </c>
      <c r="J30" s="3">
        <f t="shared" si="6"/>
        <v>6</v>
      </c>
      <c r="K30" s="3">
        <f t="shared" si="6"/>
        <v>6.46</v>
      </c>
      <c r="L30" s="3">
        <f t="shared" si="6"/>
        <v>5.4</v>
      </c>
      <c r="M30" s="3">
        <f t="shared" si="6"/>
        <v>5.4</v>
      </c>
      <c r="N30" s="3">
        <f t="shared" si="6"/>
        <v>6</v>
      </c>
      <c r="O30" s="3">
        <f t="shared" si="6"/>
        <v>5.14</v>
      </c>
      <c r="P30" s="3">
        <f t="shared" si="6"/>
        <v>5.35</v>
      </c>
      <c r="Q30" s="3">
        <f t="shared" si="6"/>
        <v>5.4</v>
      </c>
      <c r="R30" s="3">
        <f t="shared" si="6"/>
        <v>4.67</v>
      </c>
      <c r="S30" s="3">
        <f t="shared" si="6"/>
        <v>5.4</v>
      </c>
      <c r="T30" s="3">
        <f t="shared" si="6"/>
        <v>5.47</v>
      </c>
      <c r="U30" s="3">
        <f t="shared" si="6"/>
        <v>5.4</v>
      </c>
      <c r="V30" s="3">
        <f t="shared" si="6"/>
        <v>4.43</v>
      </c>
      <c r="W30" s="3">
        <f t="shared" si="6"/>
        <v>5.5</v>
      </c>
      <c r="X30" s="3">
        <f t="shared" si="6"/>
        <v>5.35</v>
      </c>
      <c r="Y30" s="3">
        <f t="shared" si="6"/>
        <v>4.7</v>
      </c>
      <c r="Z30" s="3">
        <f t="shared" si="6"/>
        <v>5.4</v>
      </c>
      <c r="AA30" s="48">
        <f>AA31+AA36+AA37+AA38+AA39</f>
        <v>4.92</v>
      </c>
      <c r="AB30" s="3">
        <f t="shared" si="6"/>
        <v>3.63</v>
      </c>
      <c r="AC30" s="3">
        <f t="shared" si="6"/>
        <v>4.82</v>
      </c>
      <c r="AD30" s="3">
        <f t="shared" si="6"/>
        <v>5.8</v>
      </c>
      <c r="AE30" s="3">
        <f t="shared" si="6"/>
        <v>4.5</v>
      </c>
      <c r="AF30" s="3">
        <f t="shared" si="6"/>
        <v>5.5</v>
      </c>
      <c r="AG30" s="3">
        <f t="shared" si="6"/>
        <v>4.99</v>
      </c>
    </row>
    <row r="31" spans="2:33" ht="77.25" thickBot="1">
      <c r="B31" s="4" t="s">
        <v>32</v>
      </c>
      <c r="C31" s="13" t="s">
        <v>92</v>
      </c>
      <c r="D31" s="6"/>
      <c r="E31" s="16" t="s">
        <v>93</v>
      </c>
      <c r="F31" s="2">
        <f aca="true" t="shared" si="7" ref="F31:AG31">F32+F33+F34+F35</f>
        <v>4</v>
      </c>
      <c r="G31" s="2">
        <f t="shared" si="7"/>
        <v>2</v>
      </c>
      <c r="H31" s="2">
        <f t="shared" si="7"/>
        <v>2</v>
      </c>
      <c r="I31" s="2">
        <f t="shared" si="7"/>
        <v>2</v>
      </c>
      <c r="J31" s="2">
        <f t="shared" si="7"/>
        <v>2</v>
      </c>
      <c r="K31" s="2">
        <f t="shared" si="7"/>
        <v>2.5</v>
      </c>
      <c r="L31" s="2">
        <f t="shared" si="7"/>
        <v>1.5</v>
      </c>
      <c r="M31" s="2">
        <f t="shared" si="7"/>
        <v>1.5</v>
      </c>
      <c r="N31" s="2">
        <f t="shared" si="7"/>
        <v>2</v>
      </c>
      <c r="O31" s="2">
        <f t="shared" si="7"/>
        <v>1.5</v>
      </c>
      <c r="P31" s="2">
        <f t="shared" si="7"/>
        <v>1.5</v>
      </c>
      <c r="Q31" s="2">
        <f t="shared" si="7"/>
        <v>1.5</v>
      </c>
      <c r="R31" s="2">
        <f t="shared" si="7"/>
        <v>1</v>
      </c>
      <c r="S31" s="2">
        <f t="shared" si="7"/>
        <v>1.5</v>
      </c>
      <c r="T31" s="2">
        <f t="shared" si="7"/>
        <v>1.5</v>
      </c>
      <c r="U31" s="2">
        <f t="shared" si="7"/>
        <v>1.5</v>
      </c>
      <c r="V31" s="2">
        <f t="shared" si="7"/>
        <v>0.5</v>
      </c>
      <c r="W31" s="2">
        <f t="shared" si="7"/>
        <v>1.5</v>
      </c>
      <c r="X31" s="2">
        <f t="shared" si="7"/>
        <v>1.5</v>
      </c>
      <c r="Y31" s="2">
        <f t="shared" si="7"/>
        <v>1</v>
      </c>
      <c r="Z31" s="2">
        <f t="shared" si="7"/>
        <v>1.5</v>
      </c>
      <c r="AA31" s="47">
        <f>AA32+AA33+AA34+AA35</f>
        <v>1.1</v>
      </c>
      <c r="AB31" s="2">
        <f t="shared" si="7"/>
        <v>0.5</v>
      </c>
      <c r="AC31" s="2">
        <f t="shared" si="7"/>
        <v>1</v>
      </c>
      <c r="AD31" s="2">
        <f t="shared" si="7"/>
        <v>2</v>
      </c>
      <c r="AE31" s="2">
        <f t="shared" si="7"/>
        <v>0.5</v>
      </c>
      <c r="AF31" s="2">
        <f t="shared" si="7"/>
        <v>1.5</v>
      </c>
      <c r="AG31" s="2">
        <f t="shared" si="7"/>
        <v>1</v>
      </c>
    </row>
    <row r="32" spans="2:33" ht="90" thickBot="1">
      <c r="B32" s="8" t="s">
        <v>35</v>
      </c>
      <c r="C32" s="9" t="s">
        <v>94</v>
      </c>
      <c r="D32" s="8" t="s">
        <v>95</v>
      </c>
      <c r="E32" s="17" t="s">
        <v>96</v>
      </c>
      <c r="F32" s="2">
        <v>1</v>
      </c>
      <c r="G32" s="2">
        <v>1</v>
      </c>
      <c r="H32" s="2">
        <v>0.5</v>
      </c>
      <c r="I32" s="2">
        <v>0.5</v>
      </c>
      <c r="J32" s="2">
        <v>0.5</v>
      </c>
      <c r="K32" s="35">
        <v>1</v>
      </c>
      <c r="L32" s="2">
        <v>0.5</v>
      </c>
      <c r="M32" s="2">
        <v>0.5</v>
      </c>
      <c r="N32" s="2">
        <v>0.5</v>
      </c>
      <c r="O32" s="2">
        <v>0.5</v>
      </c>
      <c r="P32" s="40">
        <v>0.5</v>
      </c>
      <c r="Q32" s="2">
        <v>0.5</v>
      </c>
      <c r="R32" s="2">
        <v>0.5</v>
      </c>
      <c r="S32" s="2">
        <v>0.5</v>
      </c>
      <c r="T32" s="2">
        <v>0.5</v>
      </c>
      <c r="U32" s="2">
        <v>0.5</v>
      </c>
      <c r="V32" s="2">
        <v>0.5</v>
      </c>
      <c r="W32" s="2">
        <v>0.5</v>
      </c>
      <c r="X32" s="2">
        <v>0.5</v>
      </c>
      <c r="Y32" s="2">
        <v>0.5</v>
      </c>
      <c r="Z32" s="2">
        <v>0.5</v>
      </c>
      <c r="AA32" s="47">
        <v>0.6</v>
      </c>
      <c r="AB32" s="2">
        <v>0</v>
      </c>
      <c r="AC32" s="2">
        <v>0.5</v>
      </c>
      <c r="AD32" s="2">
        <v>0.5</v>
      </c>
      <c r="AE32" s="2">
        <v>0.5</v>
      </c>
      <c r="AF32" s="2">
        <v>0.5</v>
      </c>
      <c r="AG32" s="2">
        <v>0.5</v>
      </c>
    </row>
    <row r="33" spans="2:33" ht="39" thickBot="1">
      <c r="B33" s="8" t="s">
        <v>39</v>
      </c>
      <c r="C33" s="9" t="s">
        <v>97</v>
      </c>
      <c r="D33" s="8" t="s">
        <v>98</v>
      </c>
      <c r="E33" s="17" t="s">
        <v>96</v>
      </c>
      <c r="F33" s="2">
        <v>1</v>
      </c>
      <c r="G33" s="2">
        <v>0.5</v>
      </c>
      <c r="H33" s="2">
        <v>1</v>
      </c>
      <c r="I33" s="2">
        <v>1</v>
      </c>
      <c r="J33" s="2">
        <v>1</v>
      </c>
      <c r="K33" s="35">
        <v>1</v>
      </c>
      <c r="L33" s="2">
        <v>0.5</v>
      </c>
      <c r="M33" s="2">
        <v>0.5</v>
      </c>
      <c r="N33" s="2">
        <v>1</v>
      </c>
      <c r="O33" s="2">
        <v>0.5</v>
      </c>
      <c r="P33" s="40">
        <v>0.5</v>
      </c>
      <c r="Q33" s="2">
        <v>0.5</v>
      </c>
      <c r="R33" s="2">
        <v>0.5</v>
      </c>
      <c r="S33" s="2">
        <v>0.5</v>
      </c>
      <c r="T33" s="2">
        <v>0.5</v>
      </c>
      <c r="U33" s="2">
        <v>0.5</v>
      </c>
      <c r="V33" s="2">
        <v>0</v>
      </c>
      <c r="W33" s="2">
        <v>0.5</v>
      </c>
      <c r="X33" s="2">
        <v>0.5</v>
      </c>
      <c r="Y33" s="2">
        <v>0.5</v>
      </c>
      <c r="Z33" s="2">
        <v>0.5</v>
      </c>
      <c r="AA33" s="47">
        <v>0.5</v>
      </c>
      <c r="AB33" s="2">
        <v>0.5</v>
      </c>
      <c r="AC33" s="2">
        <v>0.5</v>
      </c>
      <c r="AD33" s="2">
        <v>1</v>
      </c>
      <c r="AE33" s="2">
        <v>0</v>
      </c>
      <c r="AF33" s="2">
        <v>0.5</v>
      </c>
      <c r="AG33" s="2">
        <v>0.5</v>
      </c>
    </row>
    <row r="34" spans="2:33" ht="26.25" thickBot="1">
      <c r="B34" s="8" t="s">
        <v>46</v>
      </c>
      <c r="C34" s="9" t="s">
        <v>99</v>
      </c>
      <c r="D34" s="8" t="s">
        <v>100</v>
      </c>
      <c r="E34" s="17" t="s">
        <v>96</v>
      </c>
      <c r="F34" s="2">
        <v>1</v>
      </c>
      <c r="G34" s="2">
        <v>0.5</v>
      </c>
      <c r="H34" s="2">
        <v>0.5</v>
      </c>
      <c r="I34" s="2">
        <v>0.5</v>
      </c>
      <c r="J34" s="2">
        <v>0.5</v>
      </c>
      <c r="K34" s="35">
        <v>0.5</v>
      </c>
      <c r="L34" s="2">
        <v>0.5</v>
      </c>
      <c r="M34" s="2">
        <v>0.5</v>
      </c>
      <c r="N34" s="2">
        <v>0.5</v>
      </c>
      <c r="O34" s="2">
        <v>0.5</v>
      </c>
      <c r="P34" s="40">
        <v>0.5</v>
      </c>
      <c r="Q34" s="2">
        <v>0.5</v>
      </c>
      <c r="R34" s="2">
        <v>0</v>
      </c>
      <c r="S34" s="2">
        <v>0.5</v>
      </c>
      <c r="T34" s="2">
        <v>0.5</v>
      </c>
      <c r="U34" s="2">
        <v>0.5</v>
      </c>
      <c r="V34" s="2">
        <v>0</v>
      </c>
      <c r="W34" s="2">
        <v>0.5</v>
      </c>
      <c r="X34" s="2">
        <v>0.5</v>
      </c>
      <c r="Y34" s="2">
        <v>0</v>
      </c>
      <c r="Z34" s="2">
        <v>0.5</v>
      </c>
      <c r="AA34" s="47">
        <v>0</v>
      </c>
      <c r="AB34" s="2">
        <v>0</v>
      </c>
      <c r="AC34" s="2">
        <v>0</v>
      </c>
      <c r="AD34" s="2">
        <v>0.5</v>
      </c>
      <c r="AE34" s="2">
        <v>0</v>
      </c>
      <c r="AF34" s="2">
        <v>0.5</v>
      </c>
      <c r="AG34" s="2">
        <v>0</v>
      </c>
    </row>
    <row r="35" spans="2:33" ht="63" customHeight="1" thickBot="1">
      <c r="B35" s="8" t="s">
        <v>101</v>
      </c>
      <c r="C35" s="9" t="s">
        <v>102</v>
      </c>
      <c r="D35" s="8" t="s">
        <v>103</v>
      </c>
      <c r="E35" s="17" t="s">
        <v>49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35">
        <v>0</v>
      </c>
      <c r="L35" s="2">
        <v>0</v>
      </c>
      <c r="M35" s="2">
        <v>0</v>
      </c>
      <c r="N35" s="2">
        <v>0</v>
      </c>
      <c r="O35" s="2">
        <v>0</v>
      </c>
      <c r="P35" s="40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47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</row>
    <row r="36" spans="2:33" ht="64.5" thickBot="1">
      <c r="B36" s="4" t="s">
        <v>50</v>
      </c>
      <c r="C36" s="13" t="s">
        <v>104</v>
      </c>
      <c r="D36" s="4" t="s">
        <v>64</v>
      </c>
      <c r="E36" s="18" t="s">
        <v>65</v>
      </c>
      <c r="F36" s="2">
        <v>1</v>
      </c>
      <c r="G36" s="2">
        <v>0.8</v>
      </c>
      <c r="H36" s="2">
        <v>1</v>
      </c>
      <c r="I36" s="2">
        <v>1</v>
      </c>
      <c r="J36" s="2">
        <v>1</v>
      </c>
      <c r="K36" s="35">
        <v>1</v>
      </c>
      <c r="L36" s="2">
        <v>0.9</v>
      </c>
      <c r="M36" s="2">
        <v>0.9</v>
      </c>
      <c r="N36" s="2">
        <v>1</v>
      </c>
      <c r="O36" s="2">
        <v>0.7</v>
      </c>
      <c r="P36" s="40">
        <v>0.92</v>
      </c>
      <c r="Q36" s="2">
        <v>1</v>
      </c>
      <c r="R36" s="2">
        <v>1</v>
      </c>
      <c r="S36" s="2">
        <v>0.9</v>
      </c>
      <c r="T36" s="2">
        <v>1</v>
      </c>
      <c r="U36" s="2">
        <v>0.9</v>
      </c>
      <c r="V36" s="2">
        <v>0.98</v>
      </c>
      <c r="W36" s="2">
        <v>1</v>
      </c>
      <c r="X36" s="2">
        <v>0.85</v>
      </c>
      <c r="Y36" s="2">
        <v>0.9</v>
      </c>
      <c r="Z36" s="2">
        <v>1</v>
      </c>
      <c r="AA36" s="47">
        <v>0.92</v>
      </c>
      <c r="AB36" s="2">
        <v>0.5</v>
      </c>
      <c r="AC36" s="2">
        <v>0.92</v>
      </c>
      <c r="AD36" s="2">
        <v>1</v>
      </c>
      <c r="AE36" s="2">
        <v>1</v>
      </c>
      <c r="AF36" s="2">
        <v>1</v>
      </c>
      <c r="AG36" s="2">
        <v>1</v>
      </c>
    </row>
    <row r="37" spans="2:33" ht="64.5" thickBot="1">
      <c r="B37" s="4" t="s">
        <v>52</v>
      </c>
      <c r="C37" s="13" t="s">
        <v>105</v>
      </c>
      <c r="D37" s="4" t="s">
        <v>103</v>
      </c>
      <c r="E37" s="18" t="s">
        <v>49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35">
        <v>1</v>
      </c>
      <c r="L37" s="2">
        <v>1</v>
      </c>
      <c r="M37" s="2">
        <v>1</v>
      </c>
      <c r="N37" s="2">
        <v>1</v>
      </c>
      <c r="O37" s="2">
        <v>1</v>
      </c>
      <c r="P37" s="40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47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</row>
    <row r="38" spans="2:33" ht="64.5" thickBot="1">
      <c r="B38" s="4" t="s">
        <v>59</v>
      </c>
      <c r="C38" s="13" t="s">
        <v>106</v>
      </c>
      <c r="D38" s="4" t="s">
        <v>107</v>
      </c>
      <c r="E38" s="18" t="s">
        <v>65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35">
        <v>1</v>
      </c>
      <c r="L38" s="2">
        <v>1</v>
      </c>
      <c r="M38" s="2">
        <v>1</v>
      </c>
      <c r="N38" s="2">
        <v>1</v>
      </c>
      <c r="O38" s="2">
        <v>0.98</v>
      </c>
      <c r="P38" s="40">
        <v>1</v>
      </c>
      <c r="Q38" s="2">
        <v>0.9</v>
      </c>
      <c r="R38" s="2">
        <v>0.91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0.9</v>
      </c>
      <c r="Z38" s="2">
        <v>1</v>
      </c>
      <c r="AA38" s="47">
        <v>0.9</v>
      </c>
      <c r="AB38" s="2">
        <v>0.83</v>
      </c>
      <c r="AC38" s="2">
        <v>0.9</v>
      </c>
      <c r="AD38" s="2">
        <v>0.8</v>
      </c>
      <c r="AE38" s="2">
        <v>1</v>
      </c>
      <c r="AF38" s="2">
        <v>1</v>
      </c>
      <c r="AG38" s="2">
        <v>1</v>
      </c>
    </row>
    <row r="39" spans="2:33" ht="77.25" thickBot="1">
      <c r="B39" s="4" t="s">
        <v>68</v>
      </c>
      <c r="C39" s="13" t="s">
        <v>108</v>
      </c>
      <c r="D39" s="4" t="s">
        <v>64</v>
      </c>
      <c r="E39" s="18" t="s">
        <v>65</v>
      </c>
      <c r="F39" s="2">
        <v>1</v>
      </c>
      <c r="G39" s="2">
        <v>1</v>
      </c>
      <c r="H39" s="2">
        <v>0.93</v>
      </c>
      <c r="I39" s="2">
        <v>0.93</v>
      </c>
      <c r="J39" s="2">
        <v>1</v>
      </c>
      <c r="K39" s="35">
        <v>0.96</v>
      </c>
      <c r="L39" s="2">
        <v>1</v>
      </c>
      <c r="M39" s="2">
        <v>1</v>
      </c>
      <c r="N39" s="2">
        <v>1</v>
      </c>
      <c r="O39" s="2">
        <v>0.96</v>
      </c>
      <c r="P39" s="40">
        <v>0.93</v>
      </c>
      <c r="Q39" s="2">
        <v>1</v>
      </c>
      <c r="R39" s="2">
        <v>0.76</v>
      </c>
      <c r="S39" s="2">
        <v>1</v>
      </c>
      <c r="T39" s="2">
        <v>0.97</v>
      </c>
      <c r="U39" s="2">
        <v>1</v>
      </c>
      <c r="V39" s="2">
        <v>0.95</v>
      </c>
      <c r="W39" s="2">
        <v>1</v>
      </c>
      <c r="X39" s="2">
        <v>1</v>
      </c>
      <c r="Y39" s="2">
        <v>0.9</v>
      </c>
      <c r="Z39" s="2">
        <v>0.9</v>
      </c>
      <c r="AA39" s="47">
        <v>1</v>
      </c>
      <c r="AB39" s="2">
        <v>0.8</v>
      </c>
      <c r="AC39" s="2">
        <v>1</v>
      </c>
      <c r="AD39" s="2">
        <v>1</v>
      </c>
      <c r="AE39" s="2">
        <v>1</v>
      </c>
      <c r="AF39" s="2">
        <v>1</v>
      </c>
      <c r="AG39" s="2">
        <v>0.99</v>
      </c>
    </row>
    <row r="40" spans="2:33" ht="39" thickBot="1">
      <c r="B40" s="8"/>
      <c r="C40" s="19" t="s">
        <v>109</v>
      </c>
      <c r="D40" s="20"/>
      <c r="E40" s="20"/>
      <c r="F40" s="3">
        <f aca="true" t="shared" si="8" ref="F40:AG40">F41+F42+F43+F44</f>
        <v>2</v>
      </c>
      <c r="G40" s="3">
        <f t="shared" si="8"/>
        <v>2</v>
      </c>
      <c r="H40" s="3">
        <f t="shared" si="8"/>
        <v>2</v>
      </c>
      <c r="I40" s="3">
        <f t="shared" si="8"/>
        <v>2</v>
      </c>
      <c r="J40" s="3">
        <f t="shared" si="8"/>
        <v>2</v>
      </c>
      <c r="K40" s="3">
        <f t="shared" si="8"/>
        <v>2</v>
      </c>
      <c r="L40" s="3">
        <f t="shared" si="8"/>
        <v>2</v>
      </c>
      <c r="M40" s="3">
        <f t="shared" si="8"/>
        <v>2</v>
      </c>
      <c r="N40" s="3">
        <f t="shared" si="8"/>
        <v>2</v>
      </c>
      <c r="O40" s="3">
        <f t="shared" si="8"/>
        <v>2</v>
      </c>
      <c r="P40" s="3">
        <f t="shared" si="8"/>
        <v>2</v>
      </c>
      <c r="Q40" s="3">
        <f t="shared" si="8"/>
        <v>2</v>
      </c>
      <c r="R40" s="3">
        <f t="shared" si="8"/>
        <v>2</v>
      </c>
      <c r="S40" s="3">
        <f t="shared" si="8"/>
        <v>1.3</v>
      </c>
      <c r="T40" s="3">
        <f t="shared" si="8"/>
        <v>2</v>
      </c>
      <c r="U40" s="3">
        <f t="shared" si="8"/>
        <v>2</v>
      </c>
      <c r="V40" s="3">
        <f t="shared" si="8"/>
        <v>1.9</v>
      </c>
      <c r="W40" s="3">
        <f t="shared" si="8"/>
        <v>2</v>
      </c>
      <c r="X40" s="3">
        <f t="shared" si="8"/>
        <v>2</v>
      </c>
      <c r="Y40" s="3">
        <f t="shared" si="8"/>
        <v>2</v>
      </c>
      <c r="Z40" s="3">
        <f t="shared" si="8"/>
        <v>2</v>
      </c>
      <c r="AA40" s="48">
        <f>AA41+AA42+AA43+AA44</f>
        <v>2</v>
      </c>
      <c r="AB40" s="3">
        <f t="shared" si="8"/>
        <v>2</v>
      </c>
      <c r="AC40" s="3">
        <f t="shared" si="8"/>
        <v>1.72</v>
      </c>
      <c r="AD40" s="3">
        <f t="shared" si="8"/>
        <v>2</v>
      </c>
      <c r="AE40" s="3">
        <f t="shared" si="8"/>
        <v>2</v>
      </c>
      <c r="AF40" s="3">
        <f t="shared" si="8"/>
        <v>2</v>
      </c>
      <c r="AG40" s="3">
        <f t="shared" si="8"/>
        <v>2</v>
      </c>
    </row>
    <row r="41" spans="2:33" ht="77.25" thickBot="1">
      <c r="B41" s="4" t="s">
        <v>32</v>
      </c>
      <c r="C41" s="13" t="s">
        <v>110</v>
      </c>
      <c r="D41" s="6" t="s">
        <v>64</v>
      </c>
      <c r="E41" s="16" t="s">
        <v>65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35">
        <v>1</v>
      </c>
      <c r="L41" s="2">
        <v>1</v>
      </c>
      <c r="M41" s="2">
        <v>1</v>
      </c>
      <c r="N41" s="2">
        <v>1</v>
      </c>
      <c r="O41" s="2">
        <v>1</v>
      </c>
      <c r="P41" s="40">
        <v>1</v>
      </c>
      <c r="Q41" s="2">
        <v>1</v>
      </c>
      <c r="R41" s="2">
        <v>1</v>
      </c>
      <c r="S41" s="2">
        <v>0.8</v>
      </c>
      <c r="T41" s="2">
        <v>1</v>
      </c>
      <c r="U41" s="2">
        <v>1</v>
      </c>
      <c r="V41" s="2">
        <v>0.9</v>
      </c>
      <c r="W41" s="2">
        <v>1</v>
      </c>
      <c r="X41" s="2">
        <v>1</v>
      </c>
      <c r="Y41" s="2">
        <v>1</v>
      </c>
      <c r="Z41" s="2">
        <v>1</v>
      </c>
      <c r="AA41" s="47">
        <v>1</v>
      </c>
      <c r="AB41" s="2">
        <v>1</v>
      </c>
      <c r="AC41" s="2">
        <v>0.72</v>
      </c>
      <c r="AD41" s="2">
        <v>1</v>
      </c>
      <c r="AE41" s="2">
        <v>1</v>
      </c>
      <c r="AF41" s="2">
        <v>1</v>
      </c>
      <c r="AG41" s="2">
        <v>1</v>
      </c>
    </row>
    <row r="42" spans="2:33" ht="71.25" customHeight="1" thickBot="1">
      <c r="B42" s="63" t="s">
        <v>50</v>
      </c>
      <c r="C42" s="64" t="s">
        <v>111</v>
      </c>
      <c r="D42" s="21" t="s">
        <v>112</v>
      </c>
      <c r="E42" s="22">
        <v>0</v>
      </c>
      <c r="F42" s="2"/>
      <c r="G42" s="2"/>
      <c r="H42" s="2"/>
      <c r="I42" s="2"/>
      <c r="J42" s="2"/>
      <c r="K42" s="35"/>
      <c r="L42" s="2"/>
      <c r="M42" s="2"/>
      <c r="N42" s="2"/>
      <c r="O42" s="2">
        <v>0</v>
      </c>
      <c r="P42" s="30"/>
      <c r="Q42" s="2"/>
      <c r="R42" s="2"/>
      <c r="S42" s="2"/>
      <c r="T42" s="2"/>
      <c r="U42" s="2">
        <v>0</v>
      </c>
      <c r="V42" s="2"/>
      <c r="W42" s="2"/>
      <c r="X42" s="2"/>
      <c r="Y42" s="2"/>
      <c r="Z42" s="2">
        <v>0</v>
      </c>
      <c r="AA42" s="47"/>
      <c r="AB42" s="2">
        <v>0</v>
      </c>
      <c r="AC42" s="2"/>
      <c r="AD42" s="2"/>
      <c r="AE42" s="2">
        <v>0</v>
      </c>
      <c r="AF42" s="2">
        <v>0</v>
      </c>
      <c r="AG42" s="2">
        <v>0</v>
      </c>
    </row>
    <row r="43" spans="2:33" ht="15.75" thickBot="1">
      <c r="B43" s="63"/>
      <c r="C43" s="64"/>
      <c r="D43" s="11" t="s">
        <v>113</v>
      </c>
      <c r="E43" s="23">
        <v>0.5</v>
      </c>
      <c r="F43" s="2"/>
      <c r="G43" s="2"/>
      <c r="H43" s="2"/>
      <c r="I43" s="2"/>
      <c r="J43" s="2"/>
      <c r="K43" s="35"/>
      <c r="L43" s="2"/>
      <c r="M43" s="2"/>
      <c r="N43" s="2"/>
      <c r="O43" s="2"/>
      <c r="P43" s="30"/>
      <c r="Q43" s="2"/>
      <c r="R43" s="2"/>
      <c r="S43" s="2">
        <v>0.5</v>
      </c>
      <c r="T43" s="2"/>
      <c r="U43" s="2"/>
      <c r="V43" s="2"/>
      <c r="W43" s="2"/>
      <c r="X43" s="2"/>
      <c r="Y43" s="2"/>
      <c r="Z43" s="2"/>
      <c r="AA43" s="47"/>
      <c r="AB43" s="2"/>
      <c r="AC43" s="2"/>
      <c r="AD43" s="2"/>
      <c r="AE43" s="2"/>
      <c r="AF43" s="2"/>
      <c r="AG43" s="2"/>
    </row>
    <row r="44" spans="2:33" ht="15.75" thickBot="1">
      <c r="B44" s="63"/>
      <c r="C44" s="64"/>
      <c r="D44" s="8" t="s">
        <v>114</v>
      </c>
      <c r="E44" s="17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35">
        <v>1</v>
      </c>
      <c r="L44" s="2">
        <v>1</v>
      </c>
      <c r="M44" s="2">
        <v>1</v>
      </c>
      <c r="N44" s="2">
        <v>1</v>
      </c>
      <c r="O44" s="2">
        <v>1</v>
      </c>
      <c r="P44" s="40">
        <v>1</v>
      </c>
      <c r="Q44" s="2">
        <v>1</v>
      </c>
      <c r="R44" s="2">
        <v>1</v>
      </c>
      <c r="S44" s="2"/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47">
        <v>1</v>
      </c>
      <c r="AB44" s="2">
        <v>1</v>
      </c>
      <c r="AC44" s="2">
        <v>1</v>
      </c>
      <c r="AD44" s="2">
        <v>1</v>
      </c>
      <c r="AE44" s="2">
        <v>1</v>
      </c>
      <c r="AF44" s="2">
        <v>1</v>
      </c>
      <c r="AG44" s="2">
        <v>1</v>
      </c>
    </row>
    <row r="45" spans="2:33" ht="51.75" customHeight="1" thickBot="1">
      <c r="B45" s="8"/>
      <c r="C45" s="62" t="s">
        <v>115</v>
      </c>
      <c r="D45" s="62"/>
      <c r="E45" s="62"/>
      <c r="F45" s="3">
        <f aca="true" t="shared" si="9" ref="F45:AG45">F46+F47+F48</f>
        <v>3</v>
      </c>
      <c r="G45" s="3">
        <f t="shared" si="9"/>
        <v>2.7</v>
      </c>
      <c r="H45" s="3">
        <f t="shared" si="9"/>
        <v>2.48</v>
      </c>
      <c r="I45" s="3">
        <f t="shared" si="9"/>
        <v>2.48</v>
      </c>
      <c r="J45" s="3">
        <f t="shared" si="9"/>
        <v>2.7</v>
      </c>
      <c r="K45" s="3">
        <f t="shared" si="9"/>
        <v>2.8</v>
      </c>
      <c r="L45" s="3">
        <f t="shared" si="9"/>
        <v>2.5</v>
      </c>
      <c r="M45" s="3">
        <f t="shared" si="9"/>
        <v>2.8</v>
      </c>
      <c r="N45" s="3">
        <f t="shared" si="9"/>
        <v>2.8</v>
      </c>
      <c r="O45" s="3">
        <f t="shared" si="9"/>
        <v>2.3</v>
      </c>
      <c r="P45" s="3">
        <f t="shared" si="9"/>
        <v>2.85</v>
      </c>
      <c r="Q45" s="3">
        <f t="shared" si="9"/>
        <v>2.4</v>
      </c>
      <c r="R45" s="3">
        <f t="shared" si="9"/>
        <v>2.39</v>
      </c>
      <c r="S45" s="3">
        <f t="shared" si="9"/>
        <v>2.8</v>
      </c>
      <c r="T45" s="3">
        <f t="shared" si="9"/>
        <v>2.32</v>
      </c>
      <c r="U45" s="3">
        <f t="shared" si="9"/>
        <v>2.8</v>
      </c>
      <c r="V45" s="3">
        <f t="shared" si="9"/>
        <v>2.7</v>
      </c>
      <c r="W45" s="3">
        <f t="shared" si="9"/>
        <v>2.1</v>
      </c>
      <c r="X45" s="3">
        <f t="shared" si="9"/>
        <v>2.06</v>
      </c>
      <c r="Y45" s="3">
        <f t="shared" si="9"/>
        <v>2.3</v>
      </c>
      <c r="Z45" s="3">
        <f t="shared" si="9"/>
        <v>2.3</v>
      </c>
      <c r="AA45" s="3">
        <f>AA46+AA47+AA48</f>
        <v>2.19</v>
      </c>
      <c r="AB45" s="3">
        <f t="shared" si="9"/>
        <v>2.33</v>
      </c>
      <c r="AC45" s="3">
        <f t="shared" si="9"/>
        <v>2.19</v>
      </c>
      <c r="AD45" s="3">
        <f t="shared" si="9"/>
        <v>3</v>
      </c>
      <c r="AE45" s="3">
        <f t="shared" si="9"/>
        <v>2.4</v>
      </c>
      <c r="AF45" s="3">
        <f t="shared" si="9"/>
        <v>2.4</v>
      </c>
      <c r="AG45" s="3">
        <f t="shared" si="9"/>
        <v>2.5</v>
      </c>
    </row>
    <row r="46" spans="2:33" ht="77.25" thickBot="1">
      <c r="B46" s="4" t="s">
        <v>32</v>
      </c>
      <c r="C46" s="13" t="s">
        <v>116</v>
      </c>
      <c r="D46" s="6" t="s">
        <v>64</v>
      </c>
      <c r="E46" s="16" t="s">
        <v>65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35">
        <v>0.9</v>
      </c>
      <c r="L46" s="2">
        <v>1</v>
      </c>
      <c r="M46" s="2">
        <v>1</v>
      </c>
      <c r="N46" s="2">
        <v>1</v>
      </c>
      <c r="O46" s="2">
        <v>1</v>
      </c>
      <c r="P46" s="40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47">
        <v>1</v>
      </c>
      <c r="AB46" s="2">
        <v>1</v>
      </c>
      <c r="AC46" s="2">
        <v>1</v>
      </c>
      <c r="AD46" s="2">
        <v>1</v>
      </c>
      <c r="AE46" s="2">
        <v>1</v>
      </c>
      <c r="AF46" s="2">
        <v>1</v>
      </c>
      <c r="AG46" s="2">
        <v>1</v>
      </c>
    </row>
    <row r="47" spans="2:33" ht="64.5" thickBot="1">
      <c r="B47" s="4" t="s">
        <v>50</v>
      </c>
      <c r="C47" s="13" t="s">
        <v>117</v>
      </c>
      <c r="D47" s="4" t="s">
        <v>64</v>
      </c>
      <c r="E47" s="18" t="s">
        <v>65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35">
        <v>1</v>
      </c>
      <c r="L47" s="2">
        <v>1</v>
      </c>
      <c r="M47" s="2">
        <v>1</v>
      </c>
      <c r="N47" s="2">
        <v>1</v>
      </c>
      <c r="O47" s="2">
        <v>1</v>
      </c>
      <c r="P47" s="40">
        <v>0.87</v>
      </c>
      <c r="Q47" s="2">
        <v>1</v>
      </c>
      <c r="R47" s="2">
        <v>0.96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0.9</v>
      </c>
      <c r="Y47" s="2">
        <v>1</v>
      </c>
      <c r="Z47" s="2">
        <v>1</v>
      </c>
      <c r="AA47" s="47">
        <v>1</v>
      </c>
      <c r="AB47" s="2">
        <v>0.9</v>
      </c>
      <c r="AC47" s="2">
        <v>1</v>
      </c>
      <c r="AD47" s="2">
        <v>1</v>
      </c>
      <c r="AE47" s="2">
        <v>1</v>
      </c>
      <c r="AF47" s="2">
        <v>1</v>
      </c>
      <c r="AG47" s="2">
        <v>1</v>
      </c>
    </row>
    <row r="48" spans="2:33" ht="115.5" thickBot="1">
      <c r="B48" s="4" t="s">
        <v>52</v>
      </c>
      <c r="C48" s="13" t="s">
        <v>118</v>
      </c>
      <c r="D48" s="4" t="s">
        <v>64</v>
      </c>
      <c r="E48" s="18" t="s">
        <v>65</v>
      </c>
      <c r="F48" s="2">
        <v>1</v>
      </c>
      <c r="G48" s="2">
        <v>0.7</v>
      </c>
      <c r="H48" s="2">
        <v>0.48</v>
      </c>
      <c r="I48" s="2">
        <v>0.48</v>
      </c>
      <c r="J48" s="2">
        <v>0.7</v>
      </c>
      <c r="K48" s="35">
        <v>0.9</v>
      </c>
      <c r="L48" s="2">
        <v>0.5</v>
      </c>
      <c r="M48" s="2">
        <v>0.8</v>
      </c>
      <c r="N48" s="2">
        <v>0.8</v>
      </c>
      <c r="O48" s="2">
        <v>0.3</v>
      </c>
      <c r="P48" s="40">
        <v>0.98</v>
      </c>
      <c r="Q48" s="2">
        <v>0.4</v>
      </c>
      <c r="R48" s="2">
        <v>0.43</v>
      </c>
      <c r="S48" s="2">
        <v>0.8</v>
      </c>
      <c r="T48" s="2">
        <v>0.32</v>
      </c>
      <c r="U48" s="2">
        <v>0.8</v>
      </c>
      <c r="V48" s="2">
        <v>0.7</v>
      </c>
      <c r="W48" s="2">
        <v>0.1</v>
      </c>
      <c r="X48" s="2">
        <v>0.16</v>
      </c>
      <c r="Y48" s="2">
        <v>0.3</v>
      </c>
      <c r="Z48" s="2">
        <v>0.30000000000000004</v>
      </c>
      <c r="AA48" s="47">
        <v>0.19</v>
      </c>
      <c r="AB48" s="2">
        <v>0.43</v>
      </c>
      <c r="AC48" s="2">
        <v>0.19</v>
      </c>
      <c r="AD48" s="2">
        <v>1</v>
      </c>
      <c r="AE48" s="2">
        <v>0.4</v>
      </c>
      <c r="AF48" s="2">
        <v>0.4</v>
      </c>
      <c r="AG48" s="2">
        <v>0.5</v>
      </c>
    </row>
    <row r="49" spans="2:33" ht="39" customHeight="1" thickBot="1">
      <c r="B49" s="8"/>
      <c r="C49" s="62" t="s">
        <v>119</v>
      </c>
      <c r="D49" s="62"/>
      <c r="E49" s="62"/>
      <c r="F49" s="29">
        <f aca="true" t="shared" si="10" ref="F49:AG49">F50+F51+F65+F66+F67+F68+F69</f>
        <v>5</v>
      </c>
      <c r="G49" s="29">
        <f t="shared" si="10"/>
        <v>4.992307692307692</v>
      </c>
      <c r="H49" s="29">
        <f t="shared" si="10"/>
        <v>4.915384615384616</v>
      </c>
      <c r="I49" s="29">
        <f t="shared" si="10"/>
        <v>4.915384615384616</v>
      </c>
      <c r="J49" s="29">
        <f t="shared" si="10"/>
        <v>5</v>
      </c>
      <c r="K49" s="29">
        <f t="shared" si="10"/>
        <v>4.930769230769231</v>
      </c>
      <c r="L49" s="29">
        <f t="shared" si="10"/>
        <v>4.7615384615384615</v>
      </c>
      <c r="M49" s="29">
        <f t="shared" si="10"/>
        <v>4.653846153846154</v>
      </c>
      <c r="N49" s="29">
        <f t="shared" si="10"/>
        <v>4.953846153846154</v>
      </c>
      <c r="O49" s="29">
        <f t="shared" si="10"/>
        <v>4.731538461538461</v>
      </c>
      <c r="P49" s="29">
        <f t="shared" si="10"/>
        <v>4.74</v>
      </c>
      <c r="Q49" s="29">
        <f t="shared" si="10"/>
        <v>5</v>
      </c>
      <c r="R49" s="29">
        <f t="shared" si="10"/>
        <v>4.815384615384615</v>
      </c>
      <c r="S49" s="29">
        <f t="shared" si="10"/>
        <v>4.7153846153846155</v>
      </c>
      <c r="T49" s="29">
        <f t="shared" si="10"/>
        <v>4.923076923076923</v>
      </c>
      <c r="U49" s="29">
        <f t="shared" si="10"/>
        <v>4.723076923076923</v>
      </c>
      <c r="V49" s="29">
        <f t="shared" si="10"/>
        <v>4.696153846153846</v>
      </c>
      <c r="W49" s="29">
        <f t="shared" si="10"/>
        <v>4.992307692307692</v>
      </c>
      <c r="X49" s="29">
        <f t="shared" si="10"/>
        <v>4.1499999999999995</v>
      </c>
      <c r="Y49" s="29">
        <f t="shared" si="10"/>
        <v>4.815384615384616</v>
      </c>
      <c r="Z49" s="29">
        <f t="shared" si="10"/>
        <v>4.753846153846154</v>
      </c>
      <c r="AA49" s="49">
        <f>AA50+AA51+AA65+AA66+AA67+AA68+AA69</f>
        <v>4.7588888888888885</v>
      </c>
      <c r="AB49" s="29">
        <f t="shared" si="10"/>
        <v>4.553846153846154</v>
      </c>
      <c r="AC49" s="29">
        <f t="shared" si="10"/>
        <v>4.711538461538462</v>
      </c>
      <c r="AD49" s="29">
        <f t="shared" si="10"/>
        <v>4.668461538461538</v>
      </c>
      <c r="AE49" s="29">
        <f t="shared" si="10"/>
        <v>4.6923076923076925</v>
      </c>
      <c r="AF49" s="29">
        <f t="shared" si="10"/>
        <v>4.992307692307692</v>
      </c>
      <c r="AG49" s="29">
        <f t="shared" si="10"/>
        <v>4.734615384615385</v>
      </c>
    </row>
    <row r="50" spans="2:33" ht="77.25" thickBot="1">
      <c r="B50" s="4" t="s">
        <v>32</v>
      </c>
      <c r="C50" s="13" t="s">
        <v>120</v>
      </c>
      <c r="D50" s="6" t="s">
        <v>64</v>
      </c>
      <c r="E50" s="16" t="s">
        <v>65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35">
        <v>1</v>
      </c>
      <c r="L50" s="2">
        <v>0.8</v>
      </c>
      <c r="M50" s="2">
        <v>0.8</v>
      </c>
      <c r="N50" s="2">
        <v>1</v>
      </c>
      <c r="O50" s="2">
        <v>0.83</v>
      </c>
      <c r="P50" s="40">
        <v>0.98</v>
      </c>
      <c r="Q50" s="2">
        <v>1</v>
      </c>
      <c r="R50" s="2">
        <v>1</v>
      </c>
      <c r="S50" s="2">
        <v>0.8</v>
      </c>
      <c r="T50" s="2">
        <v>0.98</v>
      </c>
      <c r="U50" s="2">
        <v>0.8</v>
      </c>
      <c r="V50" s="2">
        <v>0.9</v>
      </c>
      <c r="W50" s="2">
        <v>1</v>
      </c>
      <c r="X50" s="2">
        <v>0.57</v>
      </c>
      <c r="Y50" s="2">
        <v>0.9</v>
      </c>
      <c r="Z50" s="2">
        <v>1</v>
      </c>
      <c r="AA50" s="47">
        <v>0.89</v>
      </c>
      <c r="AB50" s="2">
        <v>0.8</v>
      </c>
      <c r="AC50" s="2">
        <v>0.89</v>
      </c>
      <c r="AD50" s="2">
        <v>0.75</v>
      </c>
      <c r="AE50" s="2">
        <v>0.96</v>
      </c>
      <c r="AF50" s="2">
        <v>1</v>
      </c>
      <c r="AG50" s="2">
        <v>1</v>
      </c>
    </row>
    <row r="51" spans="2:33" ht="77.25" thickBot="1">
      <c r="B51" s="4" t="s">
        <v>50</v>
      </c>
      <c r="C51" s="13" t="s">
        <v>121</v>
      </c>
      <c r="D51" s="4" t="s">
        <v>64</v>
      </c>
      <c r="E51" s="18" t="s">
        <v>122</v>
      </c>
      <c r="F51" s="28">
        <f aca="true" t="shared" si="11" ref="F51:AG51">(F52+F53+F54+F55+F56+F57+F58+F59+F60+F61+F62+F63+F64)/13</f>
        <v>1</v>
      </c>
      <c r="G51" s="28">
        <f t="shared" si="11"/>
        <v>0.9923076923076923</v>
      </c>
      <c r="H51" s="28">
        <f t="shared" si="11"/>
        <v>0.9153846153846155</v>
      </c>
      <c r="I51" s="28">
        <f t="shared" si="11"/>
        <v>0.9153846153846155</v>
      </c>
      <c r="J51" s="28">
        <f>(J52+J53+J54+J55+J56+J57+J58+J59+J60+J61+J62+J63+J64)/13</f>
        <v>1</v>
      </c>
      <c r="K51" s="37">
        <f t="shared" si="11"/>
        <v>0.9307692307692306</v>
      </c>
      <c r="L51" s="28">
        <f t="shared" si="11"/>
        <v>0.9615384615384616</v>
      </c>
      <c r="M51" s="28">
        <f t="shared" si="11"/>
        <v>0.8538461538461539</v>
      </c>
      <c r="N51" s="28">
        <f t="shared" si="11"/>
        <v>0.9538461538461539</v>
      </c>
      <c r="O51" s="28">
        <f t="shared" si="11"/>
        <v>0.9615384615384616</v>
      </c>
      <c r="P51" s="28">
        <f t="shared" si="11"/>
        <v>1</v>
      </c>
      <c r="Q51" s="28">
        <f t="shared" si="11"/>
        <v>1</v>
      </c>
      <c r="R51" s="28">
        <f t="shared" si="11"/>
        <v>0.8153846153846154</v>
      </c>
      <c r="S51" s="28">
        <f t="shared" si="11"/>
        <v>0.9153846153846155</v>
      </c>
      <c r="T51" s="28">
        <f t="shared" si="11"/>
        <v>0.9830769230769233</v>
      </c>
      <c r="U51" s="28">
        <f t="shared" si="11"/>
        <v>0.9230769230769231</v>
      </c>
      <c r="V51" s="28">
        <f t="shared" si="11"/>
        <v>0.8461538461538463</v>
      </c>
      <c r="W51" s="28">
        <f t="shared" si="11"/>
        <v>0.9923076923076923</v>
      </c>
      <c r="X51" s="28">
        <f t="shared" si="11"/>
        <v>0.8999999999999999</v>
      </c>
      <c r="Y51" s="28">
        <f t="shared" si="11"/>
        <v>0.9153846153846155</v>
      </c>
      <c r="Z51" s="28">
        <f t="shared" si="11"/>
        <v>0.8538461538461538</v>
      </c>
      <c r="AA51" s="50">
        <f>(AA52+AA55+AA58+AA59+AA60+AA61+AA62+AA63+AA64)/9</f>
        <v>0.8888888888888888</v>
      </c>
      <c r="AB51" s="28">
        <f t="shared" si="11"/>
        <v>0.8438461538461539</v>
      </c>
      <c r="AC51" s="28">
        <f t="shared" si="11"/>
        <v>0.8415384615384617</v>
      </c>
      <c r="AD51" s="28">
        <f t="shared" si="11"/>
        <v>0.9984615384615385</v>
      </c>
      <c r="AE51" s="28">
        <f t="shared" si="11"/>
        <v>0.7323076923076923</v>
      </c>
      <c r="AF51" s="28">
        <f t="shared" si="11"/>
        <v>0.9923076923076923</v>
      </c>
      <c r="AG51" s="28">
        <f t="shared" si="11"/>
        <v>0.7346153846153847</v>
      </c>
    </row>
    <row r="52" spans="2:33" ht="64.5" thickBot="1">
      <c r="B52" s="8" t="s">
        <v>123</v>
      </c>
      <c r="C52" s="9" t="s">
        <v>124</v>
      </c>
      <c r="D52" s="8" t="s">
        <v>64</v>
      </c>
      <c r="E52" s="17" t="s">
        <v>65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35">
        <v>1</v>
      </c>
      <c r="L52" s="2">
        <v>0.9</v>
      </c>
      <c r="M52" s="2">
        <v>0.9</v>
      </c>
      <c r="N52" s="2">
        <v>0.9</v>
      </c>
      <c r="O52" s="2">
        <v>1</v>
      </c>
      <c r="P52" s="40">
        <v>1</v>
      </c>
      <c r="Q52" s="2">
        <v>1</v>
      </c>
      <c r="R52" s="2">
        <v>0.8</v>
      </c>
      <c r="S52" s="2">
        <v>1</v>
      </c>
      <c r="T52" s="2">
        <v>0.98</v>
      </c>
      <c r="U52" s="2">
        <v>1</v>
      </c>
      <c r="V52" s="2">
        <v>0.9</v>
      </c>
      <c r="W52" s="2">
        <v>1</v>
      </c>
      <c r="X52" s="2">
        <v>1</v>
      </c>
      <c r="Y52" s="2">
        <v>1</v>
      </c>
      <c r="Z52" s="2">
        <v>0.9</v>
      </c>
      <c r="AA52" s="47">
        <v>1</v>
      </c>
      <c r="AB52" s="2">
        <v>0.8</v>
      </c>
      <c r="AC52" s="2">
        <v>1</v>
      </c>
      <c r="AD52" s="2">
        <v>1</v>
      </c>
      <c r="AE52" s="2">
        <v>0.8</v>
      </c>
      <c r="AF52" s="2">
        <v>1</v>
      </c>
      <c r="AG52" s="2">
        <v>0.8</v>
      </c>
    </row>
    <row r="53" spans="2:33" ht="64.5" thickBot="1">
      <c r="B53" s="8" t="s">
        <v>125</v>
      </c>
      <c r="C53" s="9" t="s">
        <v>126</v>
      </c>
      <c r="D53" s="8" t="s">
        <v>64</v>
      </c>
      <c r="E53" s="17" t="s">
        <v>65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35">
        <v>0.9</v>
      </c>
      <c r="L53" s="2">
        <v>1</v>
      </c>
      <c r="M53" s="2">
        <v>1</v>
      </c>
      <c r="N53" s="2">
        <v>1</v>
      </c>
      <c r="O53" s="2">
        <v>1</v>
      </c>
      <c r="P53" s="40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0.6</v>
      </c>
      <c r="Y53" s="2">
        <v>1</v>
      </c>
      <c r="Z53" s="2">
        <v>0.9</v>
      </c>
      <c r="AA53" s="47">
        <v>1</v>
      </c>
      <c r="AB53" s="2">
        <v>0.8</v>
      </c>
      <c r="AC53" s="2">
        <v>0.8</v>
      </c>
      <c r="AD53" s="2">
        <v>1</v>
      </c>
      <c r="AE53" s="2">
        <v>0.5</v>
      </c>
      <c r="AF53" s="2">
        <v>1</v>
      </c>
      <c r="AG53" s="2">
        <v>1</v>
      </c>
    </row>
    <row r="54" spans="2:33" ht="64.5" thickBot="1">
      <c r="B54" s="8" t="s">
        <v>127</v>
      </c>
      <c r="C54" s="9" t="s">
        <v>128</v>
      </c>
      <c r="D54" s="8" t="s">
        <v>64</v>
      </c>
      <c r="E54" s="17" t="s">
        <v>65</v>
      </c>
      <c r="F54" s="2">
        <v>1</v>
      </c>
      <c r="G54" s="2">
        <v>1</v>
      </c>
      <c r="H54" s="2">
        <v>0.9</v>
      </c>
      <c r="I54" s="2">
        <v>0.9</v>
      </c>
      <c r="J54" s="2">
        <v>1</v>
      </c>
      <c r="K54" s="35">
        <v>0.8</v>
      </c>
      <c r="L54" s="2">
        <v>1</v>
      </c>
      <c r="M54" s="2">
        <v>1</v>
      </c>
      <c r="N54" s="2">
        <v>0.8</v>
      </c>
      <c r="O54" s="2">
        <v>1</v>
      </c>
      <c r="P54" s="40">
        <v>1</v>
      </c>
      <c r="Q54" s="2">
        <v>1</v>
      </c>
      <c r="R54" s="2">
        <v>0.8</v>
      </c>
      <c r="S54" s="2">
        <v>1</v>
      </c>
      <c r="T54" s="2">
        <v>1</v>
      </c>
      <c r="U54" s="2">
        <v>0.9</v>
      </c>
      <c r="V54" s="2">
        <v>1</v>
      </c>
      <c r="W54" s="2">
        <v>0.9</v>
      </c>
      <c r="X54" s="2">
        <v>0.9</v>
      </c>
      <c r="Y54" s="2">
        <v>1</v>
      </c>
      <c r="Z54" s="2">
        <v>0.8</v>
      </c>
      <c r="AA54" s="47">
        <v>0</v>
      </c>
      <c r="AB54" s="2">
        <v>0.99</v>
      </c>
      <c r="AC54" s="2">
        <v>0.8</v>
      </c>
      <c r="AD54" s="2">
        <v>1</v>
      </c>
      <c r="AE54" s="2">
        <v>0.8</v>
      </c>
      <c r="AF54" s="2">
        <v>1</v>
      </c>
      <c r="AG54" s="2">
        <v>0.8</v>
      </c>
    </row>
    <row r="55" spans="2:33" ht="64.5" thickBot="1">
      <c r="B55" s="8" t="s">
        <v>129</v>
      </c>
      <c r="C55" s="9" t="s">
        <v>130</v>
      </c>
      <c r="D55" s="8" t="s">
        <v>64</v>
      </c>
      <c r="E55" s="17" t="s">
        <v>65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35">
        <v>1</v>
      </c>
      <c r="L55" s="2">
        <v>0.8</v>
      </c>
      <c r="M55" s="2">
        <v>1</v>
      </c>
      <c r="N55" s="2">
        <v>1</v>
      </c>
      <c r="O55" s="2">
        <v>1</v>
      </c>
      <c r="P55" s="40">
        <v>1</v>
      </c>
      <c r="Q55" s="2">
        <v>1</v>
      </c>
      <c r="R55" s="2">
        <v>1</v>
      </c>
      <c r="S55" s="2">
        <v>0.9</v>
      </c>
      <c r="T55" s="2">
        <v>0.98</v>
      </c>
      <c r="U55" s="2">
        <v>0.8</v>
      </c>
      <c r="V55" s="2">
        <v>0.9</v>
      </c>
      <c r="W55" s="2">
        <v>1</v>
      </c>
      <c r="X55" s="2">
        <v>1</v>
      </c>
      <c r="Y55" s="2">
        <v>0.9</v>
      </c>
      <c r="Z55" s="2">
        <v>1</v>
      </c>
      <c r="AA55" s="47">
        <v>1</v>
      </c>
      <c r="AB55" s="2">
        <v>0.8</v>
      </c>
      <c r="AC55" s="2">
        <v>0.5</v>
      </c>
      <c r="AD55" s="2">
        <v>1</v>
      </c>
      <c r="AE55" s="2">
        <v>0.96</v>
      </c>
      <c r="AF55" s="2">
        <v>1</v>
      </c>
      <c r="AG55" s="2">
        <v>1</v>
      </c>
    </row>
    <row r="56" spans="2:33" ht="64.5" thickBot="1">
      <c r="B56" s="8" t="s">
        <v>131</v>
      </c>
      <c r="C56" s="9" t="s">
        <v>132</v>
      </c>
      <c r="D56" s="8" t="s">
        <v>64</v>
      </c>
      <c r="E56" s="17" t="s">
        <v>65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35">
        <v>1</v>
      </c>
      <c r="L56" s="2">
        <v>1</v>
      </c>
      <c r="M56" s="2">
        <v>1</v>
      </c>
      <c r="N56" s="2">
        <v>1</v>
      </c>
      <c r="O56" s="2">
        <v>1</v>
      </c>
      <c r="P56" s="40">
        <v>1</v>
      </c>
      <c r="Q56" s="2">
        <v>1</v>
      </c>
      <c r="R56" s="2">
        <v>1</v>
      </c>
      <c r="S56" s="2">
        <v>0.9</v>
      </c>
      <c r="T56" s="2">
        <v>1</v>
      </c>
      <c r="U56" s="2">
        <v>1</v>
      </c>
      <c r="V56" s="2">
        <v>0.9</v>
      </c>
      <c r="W56" s="2">
        <v>1</v>
      </c>
      <c r="X56" s="2">
        <v>0.9</v>
      </c>
      <c r="Y56" s="2">
        <v>1</v>
      </c>
      <c r="Z56" s="2">
        <v>1</v>
      </c>
      <c r="AA56" s="47">
        <v>0</v>
      </c>
      <c r="AB56" s="2">
        <v>0.95</v>
      </c>
      <c r="AC56" s="2">
        <v>0.92</v>
      </c>
      <c r="AD56" s="2">
        <v>1</v>
      </c>
      <c r="AE56" s="2">
        <v>1</v>
      </c>
      <c r="AF56" s="2">
        <v>1</v>
      </c>
      <c r="AG56" s="2">
        <v>0.95</v>
      </c>
    </row>
    <row r="57" spans="2:33" ht="64.5" thickBot="1">
      <c r="B57" s="8" t="s">
        <v>133</v>
      </c>
      <c r="C57" s="9" t="s">
        <v>134</v>
      </c>
      <c r="D57" s="8" t="s">
        <v>64</v>
      </c>
      <c r="E57" s="17" t="s">
        <v>65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35">
        <v>1</v>
      </c>
      <c r="L57" s="2">
        <v>1</v>
      </c>
      <c r="M57" s="2">
        <v>0.9</v>
      </c>
      <c r="N57" s="2">
        <v>1</v>
      </c>
      <c r="O57" s="2">
        <v>1</v>
      </c>
      <c r="P57" s="40">
        <v>1</v>
      </c>
      <c r="Q57" s="2">
        <v>1</v>
      </c>
      <c r="R57" s="2">
        <v>0</v>
      </c>
      <c r="S57" s="2">
        <v>0.7</v>
      </c>
      <c r="T57" s="2">
        <v>1</v>
      </c>
      <c r="U57" s="2">
        <v>0.9</v>
      </c>
      <c r="V57" s="2">
        <v>0.7</v>
      </c>
      <c r="W57" s="2">
        <v>1</v>
      </c>
      <c r="X57" s="2">
        <v>1</v>
      </c>
      <c r="Y57" s="2">
        <v>1</v>
      </c>
      <c r="Z57" s="2">
        <v>0</v>
      </c>
      <c r="AA57" s="47">
        <v>0</v>
      </c>
      <c r="AB57" s="2">
        <v>1</v>
      </c>
      <c r="AC57" s="2">
        <v>0.92</v>
      </c>
      <c r="AD57" s="2">
        <v>1</v>
      </c>
      <c r="AE57" s="2">
        <v>0</v>
      </c>
      <c r="AF57" s="2">
        <v>1</v>
      </c>
      <c r="AG57" s="2">
        <v>0</v>
      </c>
    </row>
    <row r="58" spans="2:33" ht="64.5" thickBot="1">
      <c r="B58" s="8" t="s">
        <v>135</v>
      </c>
      <c r="C58" s="9" t="s">
        <v>136</v>
      </c>
      <c r="D58" s="8" t="s">
        <v>64</v>
      </c>
      <c r="E58" s="17" t="s">
        <v>65</v>
      </c>
      <c r="F58" s="2">
        <v>1</v>
      </c>
      <c r="G58" s="2">
        <v>0.9</v>
      </c>
      <c r="H58" s="2">
        <v>0</v>
      </c>
      <c r="I58" s="2">
        <v>0</v>
      </c>
      <c r="J58" s="2">
        <v>1</v>
      </c>
      <c r="K58" s="35">
        <v>0.5</v>
      </c>
      <c r="L58" s="2">
        <v>0.8</v>
      </c>
      <c r="M58" s="2">
        <v>0</v>
      </c>
      <c r="N58" s="2">
        <v>0.7</v>
      </c>
      <c r="O58" s="2">
        <v>0.5</v>
      </c>
      <c r="P58" s="40">
        <v>1</v>
      </c>
      <c r="Q58" s="2">
        <v>1</v>
      </c>
      <c r="R58" s="2">
        <v>0</v>
      </c>
      <c r="S58" s="2">
        <v>0.7</v>
      </c>
      <c r="T58" s="2">
        <v>0.96</v>
      </c>
      <c r="U58" s="2">
        <v>0.7</v>
      </c>
      <c r="V58" s="2">
        <v>0</v>
      </c>
      <c r="W58" s="2">
        <v>1</v>
      </c>
      <c r="X58" s="2">
        <v>0.8</v>
      </c>
      <c r="Y58" s="2">
        <v>0</v>
      </c>
      <c r="Z58" s="2">
        <v>0.5</v>
      </c>
      <c r="AA58" s="47">
        <v>1</v>
      </c>
      <c r="AB58" s="2">
        <v>0</v>
      </c>
      <c r="AC58" s="2">
        <v>0</v>
      </c>
      <c r="AD58" s="2">
        <v>1</v>
      </c>
      <c r="AE58" s="2">
        <v>0.5</v>
      </c>
      <c r="AF58" s="2">
        <v>0.9</v>
      </c>
      <c r="AG58" s="2">
        <v>0</v>
      </c>
    </row>
    <row r="59" spans="2:33" ht="64.5" thickBot="1">
      <c r="B59" s="8" t="s">
        <v>137</v>
      </c>
      <c r="C59" s="9" t="s">
        <v>138</v>
      </c>
      <c r="D59" s="8" t="s">
        <v>64</v>
      </c>
      <c r="E59" s="17" t="s">
        <v>65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35">
        <v>1</v>
      </c>
      <c r="L59" s="2">
        <v>1</v>
      </c>
      <c r="M59" s="2">
        <v>0.3</v>
      </c>
      <c r="N59" s="2">
        <v>1</v>
      </c>
      <c r="O59" s="2">
        <v>1</v>
      </c>
      <c r="P59" s="40">
        <v>1</v>
      </c>
      <c r="Q59" s="2">
        <v>1</v>
      </c>
      <c r="R59" s="2">
        <v>1</v>
      </c>
      <c r="S59" s="2">
        <v>0.7</v>
      </c>
      <c r="T59" s="2">
        <v>1</v>
      </c>
      <c r="U59" s="2">
        <v>0.7</v>
      </c>
      <c r="V59" s="2">
        <v>0.7</v>
      </c>
      <c r="W59" s="2">
        <v>1</v>
      </c>
      <c r="X59" s="2">
        <v>0.7</v>
      </c>
      <c r="Y59" s="2">
        <v>1</v>
      </c>
      <c r="Z59" s="2">
        <v>1</v>
      </c>
      <c r="AA59" s="47">
        <v>1</v>
      </c>
      <c r="AB59" s="2">
        <v>0.98</v>
      </c>
      <c r="AC59" s="2">
        <v>1</v>
      </c>
      <c r="AD59" s="2">
        <v>1</v>
      </c>
      <c r="AE59" s="2">
        <v>0</v>
      </c>
      <c r="AF59" s="2">
        <v>1</v>
      </c>
      <c r="AG59" s="2">
        <v>0</v>
      </c>
    </row>
    <row r="60" spans="2:33" ht="64.5" thickBot="1">
      <c r="B60" s="8" t="s">
        <v>139</v>
      </c>
      <c r="C60" s="9" t="s">
        <v>140</v>
      </c>
      <c r="D60" s="8" t="s">
        <v>64</v>
      </c>
      <c r="E60" s="17" t="s">
        <v>65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35">
        <v>1</v>
      </c>
      <c r="L60" s="2">
        <v>1</v>
      </c>
      <c r="M60" s="2">
        <v>1</v>
      </c>
      <c r="N60" s="2">
        <v>1</v>
      </c>
      <c r="O60" s="2">
        <v>1</v>
      </c>
      <c r="P60" s="40">
        <v>1</v>
      </c>
      <c r="Q60" s="2">
        <v>1</v>
      </c>
      <c r="R60" s="2">
        <v>1</v>
      </c>
      <c r="S60" s="2">
        <v>1</v>
      </c>
      <c r="T60" s="2">
        <v>0.97</v>
      </c>
      <c r="U60" s="2">
        <v>1</v>
      </c>
      <c r="V60" s="2">
        <v>1</v>
      </c>
      <c r="W60" s="2">
        <v>1</v>
      </c>
      <c r="X60" s="2">
        <v>0.8</v>
      </c>
      <c r="Y60" s="2">
        <v>1</v>
      </c>
      <c r="Z60" s="2">
        <v>1</v>
      </c>
      <c r="AA60" s="47">
        <v>1</v>
      </c>
      <c r="AB60" s="2">
        <v>0.9</v>
      </c>
      <c r="AC60" s="2">
        <v>1</v>
      </c>
      <c r="AD60" s="2">
        <v>0.98</v>
      </c>
      <c r="AE60" s="2">
        <v>1</v>
      </c>
      <c r="AF60" s="2">
        <v>1</v>
      </c>
      <c r="AG60" s="2">
        <v>1</v>
      </c>
    </row>
    <row r="61" spans="2:33" ht="64.5" thickBot="1">
      <c r="B61" s="8" t="s">
        <v>141</v>
      </c>
      <c r="C61" s="9" t="s">
        <v>142</v>
      </c>
      <c r="D61" s="8" t="s">
        <v>64</v>
      </c>
      <c r="E61" s="17" t="s">
        <v>65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35">
        <v>1</v>
      </c>
      <c r="L61" s="2">
        <v>1</v>
      </c>
      <c r="M61" s="2">
        <v>1</v>
      </c>
      <c r="N61" s="2">
        <v>1</v>
      </c>
      <c r="O61" s="2">
        <v>1</v>
      </c>
      <c r="P61" s="40">
        <v>1</v>
      </c>
      <c r="Q61" s="2">
        <v>1</v>
      </c>
      <c r="R61" s="2">
        <v>1</v>
      </c>
      <c r="S61" s="2">
        <v>1</v>
      </c>
      <c r="T61" s="2">
        <v>0.97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47">
        <v>1</v>
      </c>
      <c r="AB61" s="2">
        <v>0.95</v>
      </c>
      <c r="AC61" s="2">
        <v>1</v>
      </c>
      <c r="AD61" s="2">
        <v>1</v>
      </c>
      <c r="AE61" s="2">
        <v>1</v>
      </c>
      <c r="AF61" s="2">
        <v>1</v>
      </c>
      <c r="AG61" s="2">
        <v>1</v>
      </c>
    </row>
    <row r="62" spans="2:33" ht="64.5" thickBot="1">
      <c r="B62" s="8" t="s">
        <v>143</v>
      </c>
      <c r="C62" s="9" t="s">
        <v>144</v>
      </c>
      <c r="D62" s="8" t="s">
        <v>64</v>
      </c>
      <c r="E62" s="17" t="s">
        <v>65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35">
        <v>1</v>
      </c>
      <c r="L62" s="2">
        <v>1</v>
      </c>
      <c r="M62" s="2">
        <v>1</v>
      </c>
      <c r="N62" s="2">
        <v>1</v>
      </c>
      <c r="O62" s="2">
        <v>1</v>
      </c>
      <c r="P62" s="40">
        <v>1</v>
      </c>
      <c r="Q62" s="2">
        <v>1</v>
      </c>
      <c r="R62" s="2">
        <v>1</v>
      </c>
      <c r="S62" s="2">
        <v>1</v>
      </c>
      <c r="T62" s="2">
        <v>0.98</v>
      </c>
      <c r="U62" s="2">
        <v>1</v>
      </c>
      <c r="V62" s="2">
        <v>0.9</v>
      </c>
      <c r="W62" s="2">
        <v>1</v>
      </c>
      <c r="X62" s="2">
        <v>1</v>
      </c>
      <c r="Y62" s="2">
        <v>1</v>
      </c>
      <c r="Z62" s="2">
        <v>1</v>
      </c>
      <c r="AA62" s="47">
        <v>1</v>
      </c>
      <c r="AB62" s="2">
        <v>1</v>
      </c>
      <c r="AC62" s="2">
        <v>1</v>
      </c>
      <c r="AD62" s="2">
        <v>1</v>
      </c>
      <c r="AE62" s="2">
        <v>1</v>
      </c>
      <c r="AF62" s="2">
        <v>1</v>
      </c>
      <c r="AG62" s="2">
        <v>1</v>
      </c>
    </row>
    <row r="63" spans="2:33" ht="64.5" thickBot="1">
      <c r="B63" s="8" t="s">
        <v>145</v>
      </c>
      <c r="C63" s="9" t="s">
        <v>146</v>
      </c>
      <c r="D63" s="8" t="s">
        <v>64</v>
      </c>
      <c r="E63" s="17" t="s">
        <v>65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35">
        <v>0.95</v>
      </c>
      <c r="L63" s="2">
        <v>1</v>
      </c>
      <c r="M63" s="2">
        <v>1</v>
      </c>
      <c r="N63" s="2">
        <v>1</v>
      </c>
      <c r="O63" s="2">
        <v>1</v>
      </c>
      <c r="P63" s="40">
        <v>1</v>
      </c>
      <c r="Q63" s="2">
        <v>1</v>
      </c>
      <c r="R63" s="2">
        <v>1</v>
      </c>
      <c r="S63" s="2">
        <v>1</v>
      </c>
      <c r="T63" s="2">
        <v>0.97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47">
        <v>0</v>
      </c>
      <c r="AB63" s="2">
        <v>0.9</v>
      </c>
      <c r="AC63" s="2">
        <v>1</v>
      </c>
      <c r="AD63" s="2">
        <v>1</v>
      </c>
      <c r="AE63" s="2">
        <v>0.96</v>
      </c>
      <c r="AF63" s="2">
        <v>1</v>
      </c>
      <c r="AG63" s="2">
        <v>1</v>
      </c>
    </row>
    <row r="64" spans="2:33" ht="64.5" thickBot="1">
      <c r="B64" s="8" t="s">
        <v>147</v>
      </c>
      <c r="C64" s="9" t="s">
        <v>148</v>
      </c>
      <c r="D64" s="8" t="s">
        <v>64</v>
      </c>
      <c r="E64" s="17" t="s">
        <v>65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35">
        <v>0.95</v>
      </c>
      <c r="L64" s="2">
        <v>1</v>
      </c>
      <c r="M64" s="2">
        <v>1</v>
      </c>
      <c r="N64" s="2">
        <v>1</v>
      </c>
      <c r="O64" s="2">
        <v>1</v>
      </c>
      <c r="P64" s="40">
        <v>1</v>
      </c>
      <c r="Q64" s="2">
        <v>1</v>
      </c>
      <c r="R64" s="2">
        <v>1</v>
      </c>
      <c r="S64" s="2">
        <v>1</v>
      </c>
      <c r="T64" s="2">
        <v>0.97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47">
        <v>1</v>
      </c>
      <c r="AB64" s="2">
        <v>0.9</v>
      </c>
      <c r="AC64" s="2">
        <v>1</v>
      </c>
      <c r="AD64" s="2">
        <v>1</v>
      </c>
      <c r="AE64" s="2">
        <v>1</v>
      </c>
      <c r="AF64" s="2">
        <v>1</v>
      </c>
      <c r="AG64" s="2">
        <v>1</v>
      </c>
    </row>
    <row r="65" spans="2:33" ht="64.5" thickBot="1">
      <c r="B65" s="4" t="s">
        <v>52</v>
      </c>
      <c r="C65" s="13" t="s">
        <v>149</v>
      </c>
      <c r="D65" s="4" t="s">
        <v>64</v>
      </c>
      <c r="E65" s="18" t="s">
        <v>65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35">
        <v>1</v>
      </c>
      <c r="L65" s="2">
        <v>1</v>
      </c>
      <c r="M65" s="2">
        <v>1</v>
      </c>
      <c r="N65" s="2">
        <v>1</v>
      </c>
      <c r="O65" s="2">
        <v>0.97</v>
      </c>
      <c r="P65" s="40">
        <v>1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47">
        <v>1</v>
      </c>
      <c r="AB65" s="2">
        <v>0.97</v>
      </c>
      <c r="AC65" s="2">
        <v>1</v>
      </c>
      <c r="AD65" s="2">
        <v>1</v>
      </c>
      <c r="AE65" s="2">
        <v>1</v>
      </c>
      <c r="AF65" s="2">
        <v>1</v>
      </c>
      <c r="AG65" s="2">
        <v>1</v>
      </c>
    </row>
    <row r="66" spans="2:33" ht="58.5" customHeight="1" thickBot="1">
      <c r="B66" s="63" t="s">
        <v>59</v>
      </c>
      <c r="C66" s="64" t="s">
        <v>150</v>
      </c>
      <c r="D66" s="21" t="s">
        <v>151</v>
      </c>
      <c r="E66" s="22">
        <v>0</v>
      </c>
      <c r="F66" s="2"/>
      <c r="G66" s="2"/>
      <c r="H66" s="2"/>
      <c r="I66" s="2"/>
      <c r="J66" s="2"/>
      <c r="K66" s="35"/>
      <c r="L66" s="2"/>
      <c r="M66" s="2"/>
      <c r="N66" s="2"/>
      <c r="O66" s="2"/>
      <c r="P66" s="30"/>
      <c r="Q66" s="2"/>
      <c r="R66" s="2"/>
      <c r="S66" s="2"/>
      <c r="T66" s="2"/>
      <c r="U66" s="2"/>
      <c r="V66" s="2"/>
      <c r="W66" s="2"/>
      <c r="X66" s="2"/>
      <c r="Y66" s="2"/>
      <c r="Z66" s="2"/>
      <c r="AA66" s="47"/>
      <c r="AB66" s="2"/>
      <c r="AC66" s="2"/>
      <c r="AD66" s="2"/>
      <c r="AE66" s="2"/>
      <c r="AF66" s="2"/>
      <c r="AG66" s="2"/>
    </row>
    <row r="67" spans="2:33" ht="15.75" thickBot="1">
      <c r="B67" s="63"/>
      <c r="C67" s="64"/>
      <c r="D67" s="21" t="s">
        <v>152</v>
      </c>
      <c r="E67" s="22">
        <v>0.5</v>
      </c>
      <c r="F67" s="2"/>
      <c r="G67" s="2"/>
      <c r="H67" s="2"/>
      <c r="I67" s="2"/>
      <c r="J67" s="2"/>
      <c r="K67" s="35"/>
      <c r="L67" s="2"/>
      <c r="M67" s="2"/>
      <c r="N67" s="2"/>
      <c r="O67" s="2"/>
      <c r="P67" s="30"/>
      <c r="Q67" s="2"/>
      <c r="R67" s="2"/>
      <c r="S67" s="2"/>
      <c r="T67" s="2"/>
      <c r="U67" s="2"/>
      <c r="V67" s="2"/>
      <c r="W67" s="2"/>
      <c r="X67" s="2"/>
      <c r="Y67" s="2"/>
      <c r="Z67" s="2"/>
      <c r="AA67" s="47"/>
      <c r="AB67" s="2"/>
      <c r="AC67" s="2"/>
      <c r="AD67" s="2"/>
      <c r="AE67" s="2"/>
      <c r="AF67" s="2"/>
      <c r="AG67" s="2"/>
    </row>
    <row r="68" spans="2:33" ht="26.25" thickBot="1">
      <c r="B68" s="63"/>
      <c r="C68" s="64"/>
      <c r="D68" s="4" t="s">
        <v>153</v>
      </c>
      <c r="E68" s="18">
        <v>1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35">
        <v>1</v>
      </c>
      <c r="L68" s="2">
        <v>1</v>
      </c>
      <c r="M68" s="2">
        <v>1</v>
      </c>
      <c r="N68" s="2">
        <v>1</v>
      </c>
      <c r="O68" s="2">
        <v>1</v>
      </c>
      <c r="P68" s="40">
        <v>1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47">
        <v>1</v>
      </c>
      <c r="AB68" s="2">
        <v>1</v>
      </c>
      <c r="AC68" s="2">
        <v>1</v>
      </c>
      <c r="AD68" s="2">
        <v>1</v>
      </c>
      <c r="AE68" s="2">
        <v>1</v>
      </c>
      <c r="AF68" s="2">
        <v>1</v>
      </c>
      <c r="AG68" s="2">
        <v>1</v>
      </c>
    </row>
    <row r="69" spans="2:33" ht="90" thickBot="1">
      <c r="B69" s="4" t="s">
        <v>68</v>
      </c>
      <c r="C69" s="13" t="s">
        <v>154</v>
      </c>
      <c r="D69" s="4" t="s">
        <v>64</v>
      </c>
      <c r="E69" s="18" t="s">
        <v>65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35">
        <v>1</v>
      </c>
      <c r="L69" s="2">
        <v>1</v>
      </c>
      <c r="M69" s="2">
        <v>1</v>
      </c>
      <c r="N69" s="2">
        <v>1</v>
      </c>
      <c r="O69" s="2">
        <v>0.97</v>
      </c>
      <c r="P69" s="40">
        <v>0.76</v>
      </c>
      <c r="Q69" s="2">
        <v>1</v>
      </c>
      <c r="R69" s="2">
        <v>1</v>
      </c>
      <c r="S69" s="2">
        <v>1</v>
      </c>
      <c r="T69" s="2">
        <v>0.96</v>
      </c>
      <c r="U69" s="2">
        <v>1</v>
      </c>
      <c r="V69" s="2">
        <v>0.95</v>
      </c>
      <c r="W69" s="2">
        <v>1</v>
      </c>
      <c r="X69" s="2">
        <v>0.68</v>
      </c>
      <c r="Y69" s="2">
        <v>1</v>
      </c>
      <c r="Z69" s="2">
        <v>0.9</v>
      </c>
      <c r="AA69" s="47">
        <v>0.98</v>
      </c>
      <c r="AB69" s="2">
        <v>0.94</v>
      </c>
      <c r="AC69" s="2">
        <v>0.98</v>
      </c>
      <c r="AD69" s="2">
        <v>0.92</v>
      </c>
      <c r="AE69" s="2">
        <v>1</v>
      </c>
      <c r="AF69" s="2">
        <v>1</v>
      </c>
      <c r="AG69" s="2">
        <v>1</v>
      </c>
    </row>
    <row r="70" spans="2:33" ht="15.75" thickBot="1">
      <c r="B70" s="24"/>
      <c r="C70" s="25" t="s">
        <v>155</v>
      </c>
      <c r="D70" s="26"/>
      <c r="E70" s="27"/>
      <c r="F70" s="29">
        <f aca="true" t="shared" si="12" ref="F70:AG70">F5+F30+F45+F49+F40</f>
        <v>32.88</v>
      </c>
      <c r="G70" s="29">
        <f t="shared" si="12"/>
        <v>30.39230769230769</v>
      </c>
      <c r="H70" s="29">
        <f t="shared" si="12"/>
        <v>30.225384615384613</v>
      </c>
      <c r="I70" s="29">
        <f t="shared" si="12"/>
        <v>30.225384615384613</v>
      </c>
      <c r="J70" s="29">
        <f t="shared" si="12"/>
        <v>29.599999999999998</v>
      </c>
      <c r="K70" s="29">
        <f t="shared" si="12"/>
        <v>29.590769230769233</v>
      </c>
      <c r="L70" s="29">
        <f t="shared" si="12"/>
        <v>29.56153846153846</v>
      </c>
      <c r="M70" s="29">
        <f t="shared" si="12"/>
        <v>29.153846153846157</v>
      </c>
      <c r="N70" s="29">
        <f t="shared" si="12"/>
        <v>29.153846153846153</v>
      </c>
      <c r="O70" s="29">
        <f t="shared" si="12"/>
        <v>29.07153846153846</v>
      </c>
      <c r="P70" s="29">
        <f t="shared" si="12"/>
        <v>28.840000000000003</v>
      </c>
      <c r="Q70" s="29">
        <f t="shared" si="12"/>
        <v>28.7</v>
      </c>
      <c r="R70" s="29">
        <f t="shared" si="12"/>
        <v>28.675384615384615</v>
      </c>
      <c r="S70" s="29">
        <f t="shared" si="12"/>
        <v>28.51538461538462</v>
      </c>
      <c r="T70" s="29">
        <f t="shared" si="12"/>
        <v>28.513076923076923</v>
      </c>
      <c r="U70" s="29">
        <f t="shared" si="12"/>
        <v>28.223076923076928</v>
      </c>
      <c r="V70" s="29">
        <f t="shared" si="12"/>
        <v>28.006153846153843</v>
      </c>
      <c r="W70" s="29">
        <f t="shared" si="12"/>
        <v>27.99230769230769</v>
      </c>
      <c r="X70" s="29">
        <f t="shared" si="12"/>
        <v>27.66</v>
      </c>
      <c r="Y70" s="29">
        <f t="shared" si="12"/>
        <v>27.615384615384617</v>
      </c>
      <c r="Z70" s="29">
        <f t="shared" si="12"/>
        <v>27.25384615384616</v>
      </c>
      <c r="AA70" s="49">
        <f>AA5+AA30+AA45+AA49+AA40</f>
        <v>27.238888888888887</v>
      </c>
      <c r="AB70" s="29">
        <f t="shared" si="12"/>
        <v>27.113846153846154</v>
      </c>
      <c r="AC70" s="29">
        <f t="shared" si="12"/>
        <v>26.711538461538467</v>
      </c>
      <c r="AD70" s="29">
        <f t="shared" si="12"/>
        <v>26.36846153846154</v>
      </c>
      <c r="AE70" s="29">
        <f t="shared" si="12"/>
        <v>25.892307692307693</v>
      </c>
      <c r="AF70" s="29">
        <f t="shared" si="12"/>
        <v>25.792307692307688</v>
      </c>
      <c r="AG70" s="29">
        <f t="shared" si="12"/>
        <v>24.624615384615385</v>
      </c>
    </row>
  </sheetData>
  <sheetProtection/>
  <mergeCells count="15">
    <mergeCell ref="B42:B44"/>
    <mergeCell ref="C42:C44"/>
    <mergeCell ref="B3:B4"/>
    <mergeCell ref="C3:C4"/>
    <mergeCell ref="C5:E5"/>
    <mergeCell ref="F3:AG3"/>
    <mergeCell ref="B8:B12"/>
    <mergeCell ref="C8:C12"/>
    <mergeCell ref="C30:E30"/>
    <mergeCell ref="D3:D4"/>
    <mergeCell ref="E3:E4"/>
    <mergeCell ref="C49:E49"/>
    <mergeCell ref="B66:B68"/>
    <mergeCell ref="C66:C68"/>
    <mergeCell ref="C45:E45"/>
  </mergeCells>
  <hyperlinks>
    <hyperlink ref="C8" r:id="rId1" display="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&quot;Интернет&quot;, порядку размещения информации на официальном сайте поставщика социальных услуг в сети &quot;Ин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"/>
  <sheetViews>
    <sheetView tabSelected="1" zoomScalePageLayoutView="0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G9" sqref="G9"/>
    </sheetView>
  </sheetViews>
  <sheetFormatPr defaultColWidth="9.140625" defaultRowHeight="15"/>
  <cols>
    <col min="1" max="1" width="36.8515625" style="0" customWidth="1"/>
    <col min="2" max="3" width="9.28125" style="0" customWidth="1"/>
  </cols>
  <sheetData>
    <row r="1" ht="15" hidden="1"/>
    <row r="3" spans="1:4" ht="21">
      <c r="A3" s="67" t="s">
        <v>158</v>
      </c>
      <c r="B3" s="67"/>
      <c r="C3" s="67"/>
      <c r="D3" s="67"/>
    </row>
    <row r="5" spans="1:5" ht="24.75" customHeight="1">
      <c r="A5" s="71" t="s">
        <v>1</v>
      </c>
      <c r="B5" s="71"/>
      <c r="C5" s="70" t="s">
        <v>187</v>
      </c>
      <c r="D5" s="56"/>
      <c r="E5" s="72" t="s">
        <v>189</v>
      </c>
    </row>
    <row r="6" spans="1:5" ht="135.75" customHeight="1">
      <c r="A6" s="71"/>
      <c r="B6" s="71"/>
      <c r="C6" s="70"/>
      <c r="D6" s="54" t="s">
        <v>161</v>
      </c>
      <c r="E6" s="72"/>
    </row>
    <row r="7" spans="1:5" ht="51.75" customHeight="1">
      <c r="A7" s="69" t="s">
        <v>31</v>
      </c>
      <c r="B7" s="69"/>
      <c r="C7" s="51" t="s">
        <v>188</v>
      </c>
      <c r="D7" s="53">
        <v>14.9</v>
      </c>
      <c r="E7" s="52">
        <f>AVERAGE(D7:D7)</f>
        <v>14.9</v>
      </c>
    </row>
    <row r="8" spans="1:5" ht="83.25" customHeight="1">
      <c r="A8" s="68" t="s">
        <v>91</v>
      </c>
      <c r="B8" s="68"/>
      <c r="C8" s="51" t="s">
        <v>188</v>
      </c>
      <c r="D8" s="53">
        <v>5.93</v>
      </c>
      <c r="E8" s="52">
        <f>AVERAGE(D8:D8)</f>
        <v>5.93</v>
      </c>
    </row>
    <row r="9" spans="1:5" ht="57.75" customHeight="1">
      <c r="A9" s="68" t="s">
        <v>109</v>
      </c>
      <c r="B9" s="68"/>
      <c r="C9" s="51" t="s">
        <v>188</v>
      </c>
      <c r="D9" s="53">
        <v>2</v>
      </c>
      <c r="E9" s="52">
        <f>AVERAGE(D9:D9)</f>
        <v>2</v>
      </c>
    </row>
    <row r="10" spans="1:5" ht="102.75" customHeight="1">
      <c r="A10" s="68" t="s">
        <v>115</v>
      </c>
      <c r="B10" s="68"/>
      <c r="C10" s="51" t="s">
        <v>188</v>
      </c>
      <c r="D10" s="53">
        <v>2.48</v>
      </c>
      <c r="E10" s="52">
        <f>AVERAGE(D10:D10)</f>
        <v>2.48</v>
      </c>
    </row>
    <row r="11" spans="1:5" ht="39" customHeight="1">
      <c r="A11" s="68" t="s">
        <v>119</v>
      </c>
      <c r="B11" s="68"/>
      <c r="C11" s="51" t="s">
        <v>188</v>
      </c>
      <c r="D11" s="55">
        <v>4.915384615384616</v>
      </c>
      <c r="E11" s="52">
        <f>AVERAGE(D11:D11)</f>
        <v>4.915384615384616</v>
      </c>
    </row>
    <row r="12" spans="1:5" ht="18.75">
      <c r="A12" s="68" t="s">
        <v>155</v>
      </c>
      <c r="B12" s="68"/>
      <c r="C12" s="51" t="s">
        <v>188</v>
      </c>
      <c r="D12" s="52">
        <f>SUM(D7:D11)</f>
        <v>30.225384615384613</v>
      </c>
      <c r="E12" s="52">
        <f>AVERAGE(D12:D12)</f>
        <v>30.225384615384613</v>
      </c>
    </row>
  </sheetData>
  <sheetProtection/>
  <mergeCells count="10">
    <mergeCell ref="E5:E6"/>
    <mergeCell ref="A11:B11"/>
    <mergeCell ref="A9:B9"/>
    <mergeCell ref="A12:B12"/>
    <mergeCell ref="A3:D3"/>
    <mergeCell ref="A8:B8"/>
    <mergeCell ref="A10:B10"/>
    <mergeCell ref="A7:B7"/>
    <mergeCell ref="C5:C6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2016-12-13T11:47:15Z</cp:lastPrinted>
  <dcterms:created xsi:type="dcterms:W3CDTF">2016-12-09T13:14:32Z</dcterms:created>
  <dcterms:modified xsi:type="dcterms:W3CDTF">2016-12-29T08:40:04Z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